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<sst xmlns="http://schemas.openxmlformats.org/spreadsheetml/2006/main" count="236" uniqueCount="89">
  <si>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</si>
  <si>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</si>
  <si>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</si>
  <si>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</si>
  <si>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</si>
  <si>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</si>
  <si>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</si>
  <si>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</si>
  <si>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</si>
  <si>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</si>
  <si>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</si>
  <si>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</si>
  <si>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</si>
  <si>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</si>
  <si>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Инициативная</t>
  </si>
  <si>
    <t>01.05.2013 г.</t>
  </si>
  <si>
    <t xml:space="preserve">Ремонт жилья </t>
  </si>
  <si>
    <t>Замена окон в подъездах</t>
  </si>
  <si>
    <t>Доп.статья:субабоненты</t>
  </si>
  <si>
    <t xml:space="preserve">Ремонт жилья:субабоненты </t>
  </si>
  <si>
    <t>Узлы учета: 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</si>
  <si>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</si>
  <si>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</si>
  <si>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</si>
  <si>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</si>
  <si>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</si>
  <si>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</si>
  <si>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</si>
  <si>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</si>
  <si>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</si>
  <si>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</si>
  <si>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</si>
  <si>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</si>
  <si>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</si>
  <si>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</si>
  <si>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</si>
  <si>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</si>
  <si>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</si>
  <si>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</si>
  <si>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</si>
  <si>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Домофон</t>
  </si>
  <si>
    <t>хВ снабжение (СОИД)</t>
  </si>
  <si>
    <t>эл.снабжение (СОИД)</t>
  </si>
  <si>
    <t>з</t>
  </si>
  <si>
    <t>Май 2017</t>
  </si>
  <si>
    <t>Вид работ</t>
  </si>
  <si>
    <t>Место проведения работ</t>
  </si>
  <si>
    <t>Сумма</t>
  </si>
  <si>
    <t>ремонт мягкой кровли</t>
  </si>
  <si>
    <t>Инициативная, 70</t>
  </si>
  <si>
    <t>кв.69</t>
  </si>
  <si>
    <t>ИТОГО</t>
  </si>
  <si>
    <t xml:space="preserve">Ноябрь 2017 </t>
  </si>
  <si>
    <t>установка насоса ЦО в январе 2017 г.</t>
  </si>
  <si>
    <t>Смена трубопровода ф 40,89 мм</t>
  </si>
  <si>
    <t xml:space="preserve">установка насоса ЦО </t>
  </si>
  <si>
    <t>снятие за декабрь 2016 г (изменение в материалах)</t>
  </si>
  <si>
    <t>ВСЕГО</t>
  </si>
  <si>
    <t>Январь 2017 г.</t>
  </si>
  <si>
    <t>Т/о УУТЭ ЦО</t>
  </si>
  <si>
    <t>установка домофонной трубки квартиры</t>
  </si>
  <si>
    <t>кв.64</t>
  </si>
  <si>
    <t>Февраль 2017 г</t>
  </si>
  <si>
    <t>Март 2017</t>
  </si>
  <si>
    <t>Апрель 2017</t>
  </si>
  <si>
    <t>слив воды из системы</t>
  </si>
  <si>
    <t>закрытие отопительного периода</t>
  </si>
  <si>
    <t>Июнь 2017 г</t>
  </si>
  <si>
    <t>периодический осмотр венканалов и дымоходов</t>
  </si>
  <si>
    <t>кв.2,3,5,6,7,9,12,14,15,16,20,21,22,24,25,32,34,40,42,44,45,47,50,53,54,56,58,62</t>
  </si>
  <si>
    <t>Июль 2017 г</t>
  </si>
  <si>
    <t>ремонт электроосвещения в подъезде</t>
  </si>
  <si>
    <t>2-й подъезд</t>
  </si>
  <si>
    <t>Август 2017 г</t>
  </si>
  <si>
    <t>Сентябрь 2017 г</t>
  </si>
  <si>
    <t>Закрытие щитов этажных (установка навесных замков)</t>
  </si>
  <si>
    <t>кв. 27</t>
  </si>
  <si>
    <t>Октябрь 2017 г</t>
  </si>
  <si>
    <t>гидравлические испытания внутридомовой системы ЦО</t>
  </si>
  <si>
    <t>изготовление и установка отлива на дверь (выход на кровлю)</t>
  </si>
  <si>
    <t>Ноябрь 2017 г</t>
  </si>
  <si>
    <t xml:space="preserve">осмотр вентиляционных и дымовых каналов </t>
  </si>
  <si>
    <t>кв. 70,59,33</t>
  </si>
  <si>
    <t xml:space="preserve">Планово-предупредительный ремонт ЩЭ и ВРУ </t>
  </si>
  <si>
    <t>пусконаладочные работы УУТЭ</t>
  </si>
  <si>
    <t>подвал</t>
  </si>
  <si>
    <t>ремонт и поверка оборудования (ПРЭМ, ВКТ-7, КТСП — термопреобразователя)</t>
  </si>
  <si>
    <t>Декабрь 2017 г</t>
  </si>
  <si>
    <t>кв. 4,8,18,23,27,28,29,31,35,36,37,38,39,43,46,49,51,52,55,61,63,64,68,69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</si>
</sst>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8" fillId="3" borderId="1" xfId="0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4" fontId="8" fillId="0" borderId="1" xfId="0" applyFont="1" applyBorder="1" applyAlignment="1">
      <alignment wrapText="1"/>
    </xf>
    <xf numFmtId="165" fontId="5" fillId="2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/>
    </xf>
    <xf numFmtId="166" fontId="10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1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6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justify"/>
    </xf>
    <xf numFmtId="164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0" fillId="5" borderId="1" xfId="0" applyFill="1" applyBorder="1" applyAlignment="1">
      <alignment/>
    </xf>
    <xf numFmtId="164" fontId="14" fillId="5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10" fillId="6" borderId="1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 wrapText="1"/>
    </xf>
    <xf numFmtId="164" fontId="12" fillId="7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justify"/>
    </xf>
    <xf numFmtId="164" fontId="0" fillId="8" borderId="1" xfId="0" applyFill="1" applyBorder="1" applyAlignment="1">
      <alignment/>
    </xf>
    <xf numFmtId="164" fontId="14" fillId="8" borderId="1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5" fillId="7" borderId="0" xfId="0" applyFont="1" applyFill="1" applyAlignment="1">
      <alignment horizontal="center"/>
    </xf>
    <xf numFmtId="164" fontId="1" fillId="7" borderId="0" xfId="0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1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72">
          <cell r="E1872">
            <v>22866.19</v>
          </cell>
          <cell r="F1872">
            <v>-3200.07</v>
          </cell>
          <cell r="G1872">
            <v>227880</v>
          </cell>
          <cell r="H1872">
            <v>241068.76000000004</v>
          </cell>
          <cell r="I1872">
            <v>34669.63</v>
          </cell>
          <cell r="J1872">
            <v>203199.06000000003</v>
          </cell>
          <cell r="K1872">
            <v>9677.429999999964</v>
          </cell>
        </row>
        <row r="1873"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E1874">
            <v>0</v>
          </cell>
          <cell r="F1874">
            <v>1680</v>
          </cell>
          <cell r="G1874">
            <v>0</v>
          </cell>
          <cell r="H1874">
            <v>0</v>
          </cell>
          <cell r="I1874">
            <v>0</v>
          </cell>
          <cell r="J1874">
            <v>1680</v>
          </cell>
          <cell r="K1874">
            <v>0</v>
          </cell>
        </row>
        <row r="1875">
          <cell r="E1875">
            <v>22091.38</v>
          </cell>
          <cell r="F1875">
            <v>0</v>
          </cell>
          <cell r="G1875">
            <v>19778.4</v>
          </cell>
          <cell r="H1875">
            <v>36136.73</v>
          </cell>
          <cell r="I1875">
            <v>0</v>
          </cell>
          <cell r="J1875">
            <v>36136.73</v>
          </cell>
          <cell r="K1875">
            <v>5733.049999999996</v>
          </cell>
        </row>
        <row r="1876"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E1877">
            <v>0</v>
          </cell>
          <cell r="F1877">
            <v>0</v>
          </cell>
          <cell r="G1877">
            <v>12240</v>
          </cell>
          <cell r="H1877">
            <v>8590</v>
          </cell>
          <cell r="I1877">
            <v>0</v>
          </cell>
          <cell r="J1877">
            <v>8590</v>
          </cell>
          <cell r="K1877">
            <v>3650</v>
          </cell>
        </row>
        <row r="1879">
          <cell r="E1879">
            <v>14751.92</v>
          </cell>
          <cell r="F1879">
            <v>-24621.53</v>
          </cell>
          <cell r="G1879">
            <v>61777.88</v>
          </cell>
          <cell r="H1879">
            <v>71887.57</v>
          </cell>
          <cell r="I1879">
            <v>48064.07</v>
          </cell>
          <cell r="J1879">
            <v>-798.0299999999988</v>
          </cell>
          <cell r="K1879">
            <v>4642.229999999992</v>
          </cell>
        </row>
        <row r="1880">
          <cell r="E1880">
            <v>13726.67</v>
          </cell>
          <cell r="F1880">
            <v>-13726.67</v>
          </cell>
          <cell r="G1880">
            <v>65258.15</v>
          </cell>
          <cell r="H1880">
            <v>75720.28</v>
          </cell>
          <cell r="I1880">
            <v>65258.15</v>
          </cell>
          <cell r="J1880">
            <v>-3264.5399999999954</v>
          </cell>
          <cell r="K1880">
            <v>3264.5399999999954</v>
          </cell>
        </row>
        <row r="1881">
          <cell r="E1881">
            <v>3587.19</v>
          </cell>
          <cell r="F1881">
            <v>6041.01</v>
          </cell>
          <cell r="G1881">
            <v>21752.749999999996</v>
          </cell>
          <cell r="H1881">
            <v>25273.13</v>
          </cell>
          <cell r="I1881">
            <v>18140</v>
          </cell>
          <cell r="J1881">
            <v>13174.14</v>
          </cell>
          <cell r="K1881">
            <v>66.80999999999312</v>
          </cell>
        </row>
        <row r="1882">
          <cell r="E1882">
            <v>2432.31</v>
          </cell>
          <cell r="F1882">
            <v>2984.37</v>
          </cell>
          <cell r="G1882">
            <v>16314.640000000003</v>
          </cell>
          <cell r="H1882">
            <v>18900</v>
          </cell>
          <cell r="I1882">
            <v>63058.78999999999</v>
          </cell>
          <cell r="J1882">
            <v>-41174.42</v>
          </cell>
          <cell r="K1882">
            <v>-153.04999999999745</v>
          </cell>
        </row>
        <row r="1883">
          <cell r="E1883">
            <v>859.0799999999999</v>
          </cell>
          <cell r="F1883">
            <v>-422.07</v>
          </cell>
          <cell r="G1883">
            <v>3697.9799999999987</v>
          </cell>
          <cell r="H1883">
            <v>4300.14</v>
          </cell>
          <cell r="I1883">
            <v>0</v>
          </cell>
          <cell r="J1883">
            <v>3878.07</v>
          </cell>
          <cell r="K1883">
            <v>256.9199999999987</v>
          </cell>
        </row>
        <row r="1884">
          <cell r="E1884">
            <v>25.12</v>
          </cell>
          <cell r="F1884">
            <v>403.82</v>
          </cell>
          <cell r="G1884">
            <v>108.74000000000001</v>
          </cell>
          <cell r="H1884">
            <v>126.36000000000001</v>
          </cell>
          <cell r="I1884">
            <v>0</v>
          </cell>
          <cell r="J1884">
            <v>530.1800000000001</v>
          </cell>
          <cell r="K1884">
            <v>7.5</v>
          </cell>
        </row>
        <row r="1885">
          <cell r="E1885">
            <v>6951.24</v>
          </cell>
          <cell r="F1885">
            <v>-6951.24</v>
          </cell>
          <cell r="G1885">
            <v>34441.78999999999</v>
          </cell>
          <cell r="H1885">
            <v>39929.64000000001</v>
          </cell>
          <cell r="I1885">
            <v>34441.78999999999</v>
          </cell>
          <cell r="J1885">
            <v>-1463.3899999999903</v>
          </cell>
          <cell r="K1885">
            <v>1463.3899999999867</v>
          </cell>
        </row>
        <row r="1886">
          <cell r="E1886">
            <v>2947.96</v>
          </cell>
          <cell r="F1886">
            <v>-128383.14</v>
          </cell>
          <cell r="G1886">
            <v>12689.170000000002</v>
          </cell>
          <cell r="H1886">
            <v>14755.600000000002</v>
          </cell>
          <cell r="I1886">
            <v>53639.67908</v>
          </cell>
          <cell r="J1886">
            <v>-167267.21908</v>
          </cell>
          <cell r="K1886">
            <v>881.5300000000016</v>
          </cell>
        </row>
        <row r="1887">
          <cell r="E1887">
            <v>767.1</v>
          </cell>
          <cell r="F1887">
            <v>-16378.32</v>
          </cell>
          <cell r="G1887">
            <v>3299.23</v>
          </cell>
          <cell r="H1887">
            <v>3836.4400000000005</v>
          </cell>
          <cell r="I1887">
            <v>0</v>
          </cell>
          <cell r="J1887">
            <v>-12541.88</v>
          </cell>
          <cell r="K1887">
            <v>229.88999999999965</v>
          </cell>
        </row>
        <row r="1889">
          <cell r="E1889">
            <v>7780.46</v>
          </cell>
          <cell r="F1889">
            <v>-7782.26</v>
          </cell>
          <cell r="G1889">
            <v>75960</v>
          </cell>
          <cell r="H1889">
            <v>80514.60999999999</v>
          </cell>
          <cell r="I1889">
            <v>75960</v>
          </cell>
          <cell r="J1889">
            <v>-3227.6500000000087</v>
          </cell>
          <cell r="K1889">
            <v>3225.8500000000204</v>
          </cell>
        </row>
        <row r="1890">
          <cell r="E1890">
            <v>604.08</v>
          </cell>
          <cell r="F1890">
            <v>-604.08</v>
          </cell>
          <cell r="G1890">
            <v>4089.3900000000003</v>
          </cell>
          <cell r="H1890">
            <v>4340.12</v>
          </cell>
          <cell r="I1890">
            <v>4089.3900000000003</v>
          </cell>
          <cell r="J1890">
            <v>-353.35000000000036</v>
          </cell>
          <cell r="K1890">
            <v>353.35000000000036</v>
          </cell>
        </row>
        <row r="1891">
          <cell r="E1891">
            <v>128859.47</v>
          </cell>
          <cell r="F1891">
            <v>-128859.47</v>
          </cell>
          <cell r="G1891">
            <v>672018.9299999999</v>
          </cell>
          <cell r="H1891">
            <v>720329.6</v>
          </cell>
          <cell r="I1891">
            <v>672018.9299999999</v>
          </cell>
          <cell r="J1891">
            <v>-80548.79999999997</v>
          </cell>
          <cell r="K1891">
            <v>80548.79999999997</v>
          </cell>
        </row>
        <row r="1892">
          <cell r="E1892">
            <v>2411.07</v>
          </cell>
          <cell r="F1892">
            <v>-2411.07</v>
          </cell>
          <cell r="G1892">
            <v>14448.239999999998</v>
          </cell>
          <cell r="H1892">
            <v>15961.009999999998</v>
          </cell>
          <cell r="I1892">
            <v>14448.239999999998</v>
          </cell>
          <cell r="J1892">
            <v>-898.2999999999986</v>
          </cell>
          <cell r="K1892">
            <v>898.2999999999988</v>
          </cell>
        </row>
        <row r="1893">
          <cell r="E1893">
            <v>14548.85</v>
          </cell>
          <cell r="F1893">
            <v>-14548.85</v>
          </cell>
          <cell r="G1893">
            <v>77599.55999999998</v>
          </cell>
          <cell r="H1893">
            <v>87322.97</v>
          </cell>
          <cell r="I1893">
            <v>77599.55999999998</v>
          </cell>
          <cell r="J1893">
            <v>-4825.439999999973</v>
          </cell>
          <cell r="K1893">
            <v>4825.439999999973</v>
          </cell>
        </row>
        <row r="1894">
          <cell r="E1894">
            <v>19022.02</v>
          </cell>
          <cell r="F1894">
            <v>-19022.02</v>
          </cell>
          <cell r="G1894">
            <v>103191.12</v>
          </cell>
          <cell r="H1894">
            <v>115792.15</v>
          </cell>
          <cell r="I1894">
            <v>103191.12</v>
          </cell>
          <cell r="J1894">
            <v>-6420.990000000002</v>
          </cell>
          <cell r="K1894">
            <v>6420.990000000002</v>
          </cell>
        </row>
        <row r="1895">
          <cell r="E1895">
            <v>16791.16</v>
          </cell>
          <cell r="F1895">
            <v>-16791.16</v>
          </cell>
          <cell r="G1895">
            <v>89982.48000000001</v>
          </cell>
          <cell r="H1895">
            <v>101174.45</v>
          </cell>
          <cell r="I1895">
            <v>89982.48000000001</v>
          </cell>
          <cell r="J1895">
            <v>-5599.190000000013</v>
          </cell>
          <cell r="K1895">
            <v>5599.190000000013</v>
          </cell>
        </row>
        <row r="1896">
          <cell r="E1896">
            <v>-47.5</v>
          </cell>
          <cell r="F1896">
            <v>47.5</v>
          </cell>
          <cell r="G1896">
            <v>0</v>
          </cell>
          <cell r="H1896">
            <v>0</v>
          </cell>
          <cell r="I1896">
            <v>0</v>
          </cell>
          <cell r="J1896">
            <v>47.5</v>
          </cell>
          <cell r="K1896">
            <v>-47.5</v>
          </cell>
        </row>
        <row r="1897">
          <cell r="E1897">
            <v>977.67</v>
          </cell>
          <cell r="F1897">
            <v>-977.67</v>
          </cell>
          <cell r="G1897">
            <v>10240.380000000001</v>
          </cell>
          <cell r="H1897">
            <v>11051.180000000004</v>
          </cell>
          <cell r="I1897">
            <v>10240.380000000001</v>
          </cell>
          <cell r="J1897">
            <v>-166.86999999999716</v>
          </cell>
          <cell r="K1897">
            <v>166.86999999999716</v>
          </cell>
        </row>
        <row r="1898">
          <cell r="E1898">
            <v>0</v>
          </cell>
          <cell r="F1898">
            <v>0</v>
          </cell>
          <cell r="G1898">
            <v>2747.21</v>
          </cell>
          <cell r="H1898">
            <v>2851.7899999999995</v>
          </cell>
          <cell r="I1898">
            <v>2747.21</v>
          </cell>
          <cell r="J1898">
            <v>104.57999999999942</v>
          </cell>
          <cell r="K1898">
            <v>-104.57999999999942</v>
          </cell>
        </row>
        <row r="1899">
          <cell r="E1899">
            <v>0</v>
          </cell>
          <cell r="F1899">
            <v>0</v>
          </cell>
          <cell r="G1899">
            <v>24181.829999999994</v>
          </cell>
          <cell r="H1899">
            <v>22348.000000000004</v>
          </cell>
          <cell r="I1899">
            <v>24181.829999999994</v>
          </cell>
          <cell r="J1899">
            <v>-1833.8299999999936</v>
          </cell>
          <cell r="K1899">
            <v>1833.8299999999936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workbookViewId="0" topLeftCell="A1">
      <selection activeCell="A2" sqref="A2"/>
    </sheetView>
  </sheetViews>
  <sheetFormatPr defaultColWidth="12.57421875" defaultRowHeight="12.75"/>
  <cols>
    <col min="1" max="1" width="6.7109375" style="0" customWidth="1"/>
    <col min="2" max="2" width="18.28125" style="0" customWidth="1"/>
    <col min="3" max="3" width="6.421875" style="0" customWidth="1"/>
    <col min="4" max="4" width="32.28125" style="0" customWidth="1"/>
    <col min="5" max="5" width="13.8515625" style="0" customWidth="1"/>
    <col min="6" max="6" width="16.57421875" style="0" customWidth="1"/>
    <col min="7" max="8" width="13.8515625" style="0" customWidth="1"/>
    <col min="9" max="9" width="16.8515625" style="0" customWidth="1"/>
    <col min="10" max="10" width="16.00390625" style="0" customWidth="1"/>
    <col min="11" max="11" width="18.00390625" style="0" customWidth="1"/>
    <col min="12" max="12" width="12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hidden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6.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9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9"/>
    </row>
    <row r="5" spans="1:12" ht="12.75" hidden="1">
      <c r="A5" s="10">
        <v>59</v>
      </c>
      <c r="B5" s="11" t="s">
        <v>14</v>
      </c>
      <c r="C5" s="12">
        <v>70</v>
      </c>
      <c r="D5" s="10"/>
      <c r="E5" s="10"/>
      <c r="F5" s="10"/>
      <c r="G5" s="10"/>
      <c r="H5" s="10"/>
      <c r="I5" s="10"/>
      <c r="J5" s="10"/>
      <c r="K5" s="10"/>
      <c r="L5" s="13" t="s">
        <v>15</v>
      </c>
    </row>
    <row r="6" spans="1:12" ht="12.75" hidden="1">
      <c r="A6" s="14">
        <v>2</v>
      </c>
      <c r="B6" s="15"/>
      <c r="C6" s="15"/>
      <c r="D6" s="15" t="s">
        <v>16</v>
      </c>
      <c r="E6" s="16">
        <f>'[1]Лицевые счета домов свод'!E1872</f>
        <v>22866.19</v>
      </c>
      <c r="F6" s="16">
        <f>'[1]Лицевые счета домов свод'!F1872</f>
        <v>-3200.07</v>
      </c>
      <c r="G6" s="16">
        <f>'[1]Лицевые счета домов свод'!G1872</f>
        <v>227880</v>
      </c>
      <c r="H6" s="16">
        <f>'[1]Лицевые счета домов свод'!H1872</f>
        <v>241068.76000000004</v>
      </c>
      <c r="I6" s="16">
        <f>'[1]Лицевые счета домов свод'!I1872</f>
        <v>34669.63</v>
      </c>
      <c r="J6" s="16">
        <f>'[1]Лицевые счета домов свод'!J1872</f>
        <v>203199.06000000003</v>
      </c>
      <c r="K6" s="16">
        <f>'[1]Лицевые счета домов свод'!K1872</f>
        <v>9677.429999999964</v>
      </c>
      <c r="L6" s="15"/>
    </row>
    <row r="7" spans="1:12" ht="12.75" hidden="1">
      <c r="A7" s="15"/>
      <c r="B7" s="15"/>
      <c r="C7" s="15"/>
      <c r="D7" s="17" t="s">
        <v>17</v>
      </c>
      <c r="E7" s="16">
        <f>'[1]Лицевые счета домов свод'!E1873</f>
        <v>0</v>
      </c>
      <c r="F7" s="16">
        <f>'[1]Лицевые счета домов свод'!F1873</f>
        <v>0</v>
      </c>
      <c r="G7" s="16">
        <f>'[1]Лицевые счета домов свод'!G1873</f>
        <v>0</v>
      </c>
      <c r="H7" s="16">
        <f>'[1]Лицевые счета домов свод'!H1873</f>
        <v>0</v>
      </c>
      <c r="I7" s="16">
        <f>'[1]Лицевые счета домов свод'!I1873</f>
        <v>0</v>
      </c>
      <c r="J7" s="16">
        <f>'[1]Лицевые счета домов свод'!J1873</f>
        <v>0</v>
      </c>
      <c r="K7" s="16">
        <f>'[1]Лицевые счета домов свод'!K1873</f>
        <v>0</v>
      </c>
      <c r="L7" s="15"/>
    </row>
    <row r="8" spans="1:12" ht="12.75" hidden="1">
      <c r="A8" s="15"/>
      <c r="B8" s="15"/>
      <c r="C8" s="15"/>
      <c r="D8" s="15" t="s">
        <v>18</v>
      </c>
      <c r="E8" s="16">
        <f>'[1]Лицевые счета домов свод'!E1874</f>
        <v>0</v>
      </c>
      <c r="F8" s="16">
        <f>'[1]Лицевые счета домов свод'!F1874</f>
        <v>1680</v>
      </c>
      <c r="G8" s="16">
        <f>'[1]Лицевые счета домов свод'!G1874</f>
        <v>0</v>
      </c>
      <c r="H8" s="16">
        <f>'[1]Лицевые счета домов свод'!H1874</f>
        <v>0</v>
      </c>
      <c r="I8" s="16">
        <f>'[1]Лицевые счета домов свод'!I1874</f>
        <v>0</v>
      </c>
      <c r="J8" s="16">
        <f>'[1]Лицевые счета домов свод'!J1874</f>
        <v>1680</v>
      </c>
      <c r="K8" s="16">
        <f>'[1]Лицевые счета домов свод'!K1874</f>
        <v>0</v>
      </c>
      <c r="L8" s="15"/>
    </row>
    <row r="9" spans="1:12" ht="12.75" hidden="1">
      <c r="A9" s="15"/>
      <c r="B9" s="15"/>
      <c r="C9" s="15"/>
      <c r="D9" s="15" t="s">
        <v>19</v>
      </c>
      <c r="E9" s="16">
        <f>'[1]Лицевые счета домов свод'!E1875</f>
        <v>22091.38</v>
      </c>
      <c r="F9" s="16">
        <f>'[1]Лицевые счета домов свод'!F1875</f>
        <v>0</v>
      </c>
      <c r="G9" s="16">
        <f>'[1]Лицевые счета домов свод'!G1875</f>
        <v>19778.4</v>
      </c>
      <c r="H9" s="16">
        <f>'[1]Лицевые счета домов свод'!H1875</f>
        <v>36136.73</v>
      </c>
      <c r="I9" s="16">
        <f>'[1]Лицевые счета домов свод'!I1875</f>
        <v>0</v>
      </c>
      <c r="J9" s="16">
        <f>'[1]Лицевые счета домов свод'!J1875</f>
        <v>36136.73</v>
      </c>
      <c r="K9" s="16">
        <f>'[1]Лицевые счета домов свод'!K1875</f>
        <v>5733.049999999996</v>
      </c>
      <c r="L9" s="15"/>
    </row>
    <row r="10" spans="1:12" ht="12.75" hidden="1">
      <c r="A10" s="15"/>
      <c r="B10" s="15"/>
      <c r="C10" s="15"/>
      <c r="D10" s="15" t="s">
        <v>20</v>
      </c>
      <c r="E10" s="16">
        <f>'[1]Лицевые счета домов свод'!E1876</f>
        <v>0</v>
      </c>
      <c r="F10" s="16">
        <f>'[1]Лицевые счета домов свод'!F1876</f>
        <v>0</v>
      </c>
      <c r="G10" s="16">
        <f>'[1]Лицевые счета домов свод'!G1876</f>
        <v>0</v>
      </c>
      <c r="H10" s="16">
        <f>'[1]Лицевые счета домов свод'!H1876</f>
        <v>0</v>
      </c>
      <c r="I10" s="16">
        <f>'[1]Лицевые счета домов свод'!I1876</f>
        <v>0</v>
      </c>
      <c r="J10" s="16">
        <f>'[1]Лицевые счета домов свод'!J1876</f>
        <v>0</v>
      </c>
      <c r="K10" s="16">
        <f>'[1]Лицевые счета домов свод'!K1876</f>
        <v>0</v>
      </c>
      <c r="L10" s="15"/>
    </row>
    <row r="11" spans="1:12" ht="12.75" hidden="1">
      <c r="A11" s="15"/>
      <c r="B11" s="15"/>
      <c r="C11" s="15"/>
      <c r="D11" s="15" t="s">
        <v>18</v>
      </c>
      <c r="E11" s="16">
        <f>'[1]Лицевые счета домов свод'!E1877</f>
        <v>0</v>
      </c>
      <c r="F11" s="16">
        <f>'[1]Лицевые счета домов свод'!F1877</f>
        <v>0</v>
      </c>
      <c r="G11" s="16">
        <f>'[1]Лицевые счета домов свод'!G1877</f>
        <v>12240</v>
      </c>
      <c r="H11" s="16">
        <f>'[1]Лицевые счета домов свод'!H1877</f>
        <v>8590</v>
      </c>
      <c r="I11" s="16">
        <f>'[1]Лицевые счета домов свод'!I1877</f>
        <v>0</v>
      </c>
      <c r="J11" s="16">
        <f>'[1]Лицевые счета домов свод'!J1877</f>
        <v>8590</v>
      </c>
      <c r="K11" s="16">
        <f>'[1]Лицевые счета домов свод'!K1877</f>
        <v>3650</v>
      </c>
      <c r="L11" s="15"/>
    </row>
    <row r="12" spans="1:12" ht="12.75" hidden="1">
      <c r="A12" s="15"/>
      <c r="B12" s="15"/>
      <c r="C12" s="15"/>
      <c r="D12" s="18" t="s">
        <v>21</v>
      </c>
      <c r="E12" s="18">
        <f>SUM(E6:E11)</f>
        <v>44957.57</v>
      </c>
      <c r="F12" s="18">
        <f>SUM(F6:F11)</f>
        <v>-1520.0700000000002</v>
      </c>
      <c r="G12" s="18">
        <f>SUM(G6:G11)</f>
        <v>259898.4</v>
      </c>
      <c r="H12" s="18">
        <f>SUM(H6:H11)</f>
        <v>285795.49000000005</v>
      </c>
      <c r="I12" s="18">
        <f>SUM(I6:I11)</f>
        <v>34669.63</v>
      </c>
      <c r="J12" s="18">
        <f>SUM(J6:J11)</f>
        <v>249605.79000000004</v>
      </c>
      <c r="K12" s="18">
        <f>SUM(K6:K11)</f>
        <v>19060.47999999996</v>
      </c>
      <c r="L12" s="19"/>
    </row>
    <row r="13" spans="1:12" ht="12.75" hidden="1">
      <c r="A13" s="15"/>
      <c r="B13" s="15"/>
      <c r="C13" s="15"/>
      <c r="D13" s="20" t="s">
        <v>22</v>
      </c>
      <c r="E13" s="16">
        <f>'[1]Лицевые счета домов свод'!E1879</f>
        <v>14751.92</v>
      </c>
      <c r="F13" s="16">
        <f>'[1]Лицевые счета домов свод'!F1879</f>
        <v>-24621.53</v>
      </c>
      <c r="G13" s="16">
        <f>'[1]Лицевые счета домов свод'!G1879</f>
        <v>61777.88</v>
      </c>
      <c r="H13" s="16">
        <f>'[1]Лицевые счета домов свод'!H1879</f>
        <v>71887.57</v>
      </c>
      <c r="I13" s="16">
        <f>'[1]Лицевые счета домов свод'!I1879</f>
        <v>48064.07</v>
      </c>
      <c r="J13" s="16">
        <f>'[1]Лицевые счета домов свод'!J1879</f>
        <v>-798.0299999999988</v>
      </c>
      <c r="K13" s="16">
        <f>'[1]Лицевые счета домов свод'!K1879</f>
        <v>4642.229999999992</v>
      </c>
      <c r="L13" s="15"/>
    </row>
    <row r="14" spans="1:12" ht="12.75" hidden="1">
      <c r="A14" s="15"/>
      <c r="B14" s="15"/>
      <c r="C14" s="15"/>
      <c r="D14" s="20" t="s">
        <v>23</v>
      </c>
      <c r="E14" s="16">
        <f>'[1]Лицевые счета домов свод'!E1880</f>
        <v>13726.67</v>
      </c>
      <c r="F14" s="16">
        <f>'[1]Лицевые счета домов свод'!F1880</f>
        <v>-13726.67</v>
      </c>
      <c r="G14" s="16">
        <f>'[1]Лицевые счета домов свод'!G1880</f>
        <v>65258.15</v>
      </c>
      <c r="H14" s="16">
        <f>'[1]Лицевые счета домов свод'!H1880</f>
        <v>75720.28</v>
      </c>
      <c r="I14" s="16">
        <f>'[1]Лицевые счета домов свод'!I1880</f>
        <v>65258.15</v>
      </c>
      <c r="J14" s="16">
        <f>'[1]Лицевые счета домов свод'!J1880</f>
        <v>-3264.5399999999954</v>
      </c>
      <c r="K14" s="16">
        <f>'[1]Лицевые счета домов свод'!K1880</f>
        <v>3264.5399999999954</v>
      </c>
      <c r="L14" s="15"/>
    </row>
    <row r="15" spans="1:12" ht="12.75" hidden="1">
      <c r="A15" s="15"/>
      <c r="B15" s="15"/>
      <c r="C15" s="15"/>
      <c r="D15" s="20" t="s">
        <v>24</v>
      </c>
      <c r="E15" s="16">
        <f>'[1]Лицевые счета домов свод'!E1881</f>
        <v>3587.19</v>
      </c>
      <c r="F15" s="16">
        <f>'[1]Лицевые счета домов свод'!F1881</f>
        <v>6041.01</v>
      </c>
      <c r="G15" s="16">
        <f>'[1]Лицевые счета домов свод'!G1881</f>
        <v>21752.749999999996</v>
      </c>
      <c r="H15" s="16">
        <f>'[1]Лицевые счета домов свод'!H1881</f>
        <v>25273.13</v>
      </c>
      <c r="I15" s="16">
        <f>'[1]Лицевые счета домов свод'!I1881</f>
        <v>18140</v>
      </c>
      <c r="J15" s="16">
        <f>'[1]Лицевые счета домов свод'!J1881</f>
        <v>13174.14</v>
      </c>
      <c r="K15" s="16">
        <f>'[1]Лицевые счета домов свод'!K1881</f>
        <v>66.80999999999312</v>
      </c>
      <c r="L15" s="15"/>
    </row>
    <row r="16" spans="1:12" ht="12.75" hidden="1">
      <c r="A16" s="15"/>
      <c r="B16" s="15"/>
      <c r="C16" s="15"/>
      <c r="D16" s="20" t="s">
        <v>25</v>
      </c>
      <c r="E16" s="16">
        <f>'[1]Лицевые счета домов свод'!E1882</f>
        <v>2432.31</v>
      </c>
      <c r="F16" s="16">
        <f>'[1]Лицевые счета домов свод'!F1882</f>
        <v>2984.37</v>
      </c>
      <c r="G16" s="16">
        <f>'[1]Лицевые счета домов свод'!G1882</f>
        <v>16314.640000000003</v>
      </c>
      <c r="H16" s="16">
        <f>'[1]Лицевые счета домов свод'!H1882</f>
        <v>18900</v>
      </c>
      <c r="I16" s="16">
        <f>'[1]Лицевые счета домов свод'!I1882</f>
        <v>63058.78999999999</v>
      </c>
      <c r="J16" s="16">
        <f>'[1]Лицевые счета домов свод'!J1882</f>
        <v>-41174.42</v>
      </c>
      <c r="K16" s="16">
        <f>'[1]Лицевые счета домов свод'!K1882</f>
        <v>-153.04999999999745</v>
      </c>
      <c r="L16" s="15"/>
    </row>
    <row r="17" spans="1:12" ht="12.75" hidden="1">
      <c r="A17" s="15"/>
      <c r="B17" s="15"/>
      <c r="C17" s="15"/>
      <c r="D17" s="15" t="s">
        <v>26</v>
      </c>
      <c r="E17" s="16">
        <f>'[1]Лицевые счета домов свод'!E1883</f>
        <v>859.0799999999999</v>
      </c>
      <c r="F17" s="16">
        <f>'[1]Лицевые счета домов свод'!F1883</f>
        <v>-422.07</v>
      </c>
      <c r="G17" s="16">
        <f>'[1]Лицевые счета домов свод'!G1883</f>
        <v>3697.9799999999987</v>
      </c>
      <c r="H17" s="16">
        <f>'[1]Лицевые счета домов свод'!H1883</f>
        <v>4300.14</v>
      </c>
      <c r="I17" s="16">
        <f>'[1]Лицевые счета домов свод'!I1883</f>
        <v>0</v>
      </c>
      <c r="J17" s="16">
        <f>'[1]Лицевые счета домов свод'!J1883</f>
        <v>3878.07</v>
      </c>
      <c r="K17" s="16">
        <f>'[1]Лицевые счета домов свод'!K1883</f>
        <v>256.9199999999987</v>
      </c>
      <c r="L17" s="15"/>
    </row>
    <row r="18" spans="1:12" ht="12.75" hidden="1">
      <c r="A18" s="15"/>
      <c r="B18" s="15"/>
      <c r="C18" s="15"/>
      <c r="D18" s="20" t="s">
        <v>27</v>
      </c>
      <c r="E18" s="16">
        <f>'[1]Лицевые счета домов свод'!E1884</f>
        <v>25.12</v>
      </c>
      <c r="F18" s="16">
        <f>'[1]Лицевые счета домов свод'!F1884</f>
        <v>403.82</v>
      </c>
      <c r="G18" s="16">
        <f>'[1]Лицевые счета домов свод'!G1884</f>
        <v>108.74000000000001</v>
      </c>
      <c r="H18" s="16">
        <f>'[1]Лицевые счета домов свод'!H1884</f>
        <v>126.36000000000001</v>
      </c>
      <c r="I18" s="16">
        <f>'[1]Лицевые счета домов свод'!I1884</f>
        <v>0</v>
      </c>
      <c r="J18" s="16">
        <f>'[1]Лицевые счета домов свод'!J1884</f>
        <v>530.1800000000001</v>
      </c>
      <c r="K18" s="16">
        <f>'[1]Лицевые счета домов свод'!K1884</f>
        <v>7.5</v>
      </c>
      <c r="L18" s="15"/>
    </row>
    <row r="19" spans="1:12" ht="12.75" hidden="1">
      <c r="A19" s="15"/>
      <c r="B19" s="15"/>
      <c r="C19" s="15"/>
      <c r="D19" s="20" t="s">
        <v>28</v>
      </c>
      <c r="E19" s="16">
        <f>'[1]Лицевые счета домов свод'!E1885</f>
        <v>6951.24</v>
      </c>
      <c r="F19" s="16">
        <f>'[1]Лицевые счета домов свод'!F1885</f>
        <v>-6951.24</v>
      </c>
      <c r="G19" s="16">
        <f>'[1]Лицевые счета домов свод'!G1885</f>
        <v>34441.78999999999</v>
      </c>
      <c r="H19" s="16">
        <f>'[1]Лицевые счета домов свод'!H1885</f>
        <v>39929.64000000001</v>
      </c>
      <c r="I19" s="16">
        <f>'[1]Лицевые счета домов свод'!I1885</f>
        <v>34441.78999999999</v>
      </c>
      <c r="J19" s="16">
        <f>'[1]Лицевые счета домов свод'!J1885</f>
        <v>-1463.3899999999903</v>
      </c>
      <c r="K19" s="16">
        <f>'[1]Лицевые счета домов свод'!K1885</f>
        <v>1463.3899999999867</v>
      </c>
      <c r="L19" s="15"/>
    </row>
    <row r="20" spans="1:12" ht="12.75" hidden="1">
      <c r="A20" s="15"/>
      <c r="B20" s="15"/>
      <c r="C20" s="15"/>
      <c r="D20" s="20" t="s">
        <v>29</v>
      </c>
      <c r="E20" s="16">
        <f>'[1]Лицевые счета домов свод'!E1886</f>
        <v>2947.96</v>
      </c>
      <c r="F20" s="16">
        <f>'[1]Лицевые счета домов свод'!F1886</f>
        <v>-128383.14</v>
      </c>
      <c r="G20" s="16">
        <f>'[1]Лицевые счета домов свод'!G1886</f>
        <v>12689.170000000002</v>
      </c>
      <c r="H20" s="16">
        <f>'[1]Лицевые счета домов свод'!H1886</f>
        <v>14755.600000000002</v>
      </c>
      <c r="I20" s="16">
        <f>'[1]Лицевые счета домов свод'!I1886</f>
        <v>53639.67908</v>
      </c>
      <c r="J20" s="16">
        <f>'[1]Лицевые счета домов свод'!J1886</f>
        <v>-167267.21908</v>
      </c>
      <c r="K20" s="16">
        <f>'[1]Лицевые счета домов свод'!K1886</f>
        <v>881.5300000000016</v>
      </c>
      <c r="L20" s="15"/>
    </row>
    <row r="21" spans="1:12" ht="12.75" hidden="1">
      <c r="A21" s="15"/>
      <c r="B21" s="15"/>
      <c r="C21" s="15"/>
      <c r="D21" s="20" t="s">
        <v>30</v>
      </c>
      <c r="E21" s="16">
        <f>'[1]Лицевые счета домов свод'!E1887</f>
        <v>767.1</v>
      </c>
      <c r="F21" s="16">
        <f>'[1]Лицевые счета домов свод'!F1887</f>
        <v>-16378.32</v>
      </c>
      <c r="G21" s="16">
        <f>'[1]Лицевые счета домов свод'!G1887</f>
        <v>3299.23</v>
      </c>
      <c r="H21" s="16">
        <f>'[1]Лицевые счета домов свод'!H1887</f>
        <v>3836.4400000000005</v>
      </c>
      <c r="I21" s="16">
        <f>'[1]Лицевые счета домов свод'!I1887</f>
        <v>0</v>
      </c>
      <c r="J21" s="16">
        <f>'[1]Лицевые счета домов свод'!J1887</f>
        <v>-12541.88</v>
      </c>
      <c r="K21" s="16">
        <f>'[1]Лицевые счета домов свод'!K1887</f>
        <v>229.88999999999965</v>
      </c>
      <c r="L21" s="15"/>
    </row>
    <row r="22" spans="1:12" ht="12.75" hidden="1">
      <c r="A22" s="15"/>
      <c r="B22" s="15"/>
      <c r="C22" s="15"/>
      <c r="D22" s="18" t="s">
        <v>31</v>
      </c>
      <c r="E22" s="18">
        <f>SUM(E13:E21)</f>
        <v>46048.59</v>
      </c>
      <c r="F22" s="18">
        <f>SUM(F13:F21)</f>
        <v>-181053.77</v>
      </c>
      <c r="G22" s="18">
        <f>SUM(G13:G21)</f>
        <v>219340.33000000002</v>
      </c>
      <c r="H22" s="18">
        <f>SUM(H13:H21)</f>
        <v>254729.16000000003</v>
      </c>
      <c r="I22" s="21">
        <f>SUM(I13:I21)</f>
        <v>282602.47907999996</v>
      </c>
      <c r="J22" s="21">
        <f>SUM(J13:J21)</f>
        <v>-208927.08908</v>
      </c>
      <c r="K22" s="18">
        <f>SUM(K13:K21)</f>
        <v>10659.75999999997</v>
      </c>
      <c r="L22" s="19"/>
    </row>
    <row r="23" spans="1:12" ht="12.75" hidden="1">
      <c r="A23" s="15"/>
      <c r="B23" s="15"/>
      <c r="C23" s="15"/>
      <c r="D23" s="15" t="s">
        <v>32</v>
      </c>
      <c r="E23" s="16">
        <f>'[1]Лицевые счета домов свод'!E1889</f>
        <v>7780.46</v>
      </c>
      <c r="F23" s="16">
        <f>'[1]Лицевые счета домов свод'!F1889</f>
        <v>-7782.26</v>
      </c>
      <c r="G23" s="16">
        <f>'[1]Лицевые счета домов свод'!G1889</f>
        <v>75960</v>
      </c>
      <c r="H23" s="16">
        <f>'[1]Лицевые счета домов свод'!H1889</f>
        <v>80514.60999999999</v>
      </c>
      <c r="I23" s="16">
        <f>'[1]Лицевые счета домов свод'!I1889</f>
        <v>75960</v>
      </c>
      <c r="J23" s="16">
        <f>'[1]Лицевые счета домов свод'!J1889</f>
        <v>-3227.6500000000087</v>
      </c>
      <c r="K23" s="16">
        <f>'[1]Лицевые счета домов свод'!K1889</f>
        <v>3225.8500000000204</v>
      </c>
      <c r="L23" s="16"/>
    </row>
    <row r="24" spans="1:12" ht="12.75" hidden="1">
      <c r="A24" s="15"/>
      <c r="B24" s="15"/>
      <c r="C24" s="15"/>
      <c r="D24" s="15" t="s">
        <v>33</v>
      </c>
      <c r="E24" s="16">
        <f>'[1]Лицевые счета домов свод'!E1890</f>
        <v>604.08</v>
      </c>
      <c r="F24" s="16">
        <f>'[1]Лицевые счета домов свод'!F1890</f>
        <v>-604.08</v>
      </c>
      <c r="G24" s="16">
        <f>'[1]Лицевые счета домов свод'!G1890</f>
        <v>4089.3900000000003</v>
      </c>
      <c r="H24" s="16">
        <f>'[1]Лицевые счета домов свод'!H1890</f>
        <v>4340.12</v>
      </c>
      <c r="I24" s="16">
        <f>'[1]Лицевые счета домов свод'!I1890</f>
        <v>4089.3900000000003</v>
      </c>
      <c r="J24" s="16">
        <f>'[1]Лицевые счета домов свод'!J1890</f>
        <v>-353.35000000000036</v>
      </c>
      <c r="K24" s="16">
        <f>'[1]Лицевые счета домов свод'!K1890</f>
        <v>353.35000000000036</v>
      </c>
      <c r="L24" s="16"/>
    </row>
    <row r="25" spans="1:12" ht="12.75">
      <c r="A25" s="15"/>
      <c r="B25" s="15"/>
      <c r="C25" s="15"/>
      <c r="D25" s="15" t="s">
        <v>34</v>
      </c>
      <c r="E25" s="16">
        <f>'[1]Лицевые счета домов свод'!E1891</f>
        <v>128859.47</v>
      </c>
      <c r="F25" s="16">
        <f>'[1]Лицевые счета домов свод'!F1891</f>
        <v>-128859.47</v>
      </c>
      <c r="G25" s="16">
        <f>'[1]Лицевые счета домов свод'!G1891</f>
        <v>672018.9299999999</v>
      </c>
      <c r="H25" s="16">
        <f>'[1]Лицевые счета домов свод'!H1891</f>
        <v>720329.6</v>
      </c>
      <c r="I25" s="16">
        <f>'[1]Лицевые счета домов свод'!I1891</f>
        <v>672018.9299999999</v>
      </c>
      <c r="J25" s="16">
        <f>'[1]Лицевые счета домов свод'!J1891</f>
        <v>-80548.79999999997</v>
      </c>
      <c r="K25" s="16">
        <f>'[1]Лицевые счета домов свод'!K1891</f>
        <v>80548.79999999997</v>
      </c>
      <c r="L25" s="16"/>
    </row>
    <row r="26" spans="1:12" ht="12.75" hidden="1">
      <c r="A26" s="15"/>
      <c r="B26" s="15"/>
      <c r="C26" s="15"/>
      <c r="D26" s="15" t="s">
        <v>35</v>
      </c>
      <c r="E26" s="16">
        <f>'[1]Лицевые счета домов свод'!E1892</f>
        <v>2411.07</v>
      </c>
      <c r="F26" s="16">
        <f>'[1]Лицевые счета домов свод'!F1892</f>
        <v>-2411.07</v>
      </c>
      <c r="G26" s="16">
        <f>'[1]Лицевые счета домов свод'!G1892</f>
        <v>14448.239999999998</v>
      </c>
      <c r="H26" s="16">
        <f>'[1]Лицевые счета домов свод'!H1892</f>
        <v>15961.009999999998</v>
      </c>
      <c r="I26" s="16">
        <f>'[1]Лицевые счета домов свод'!I1892</f>
        <v>14448.239999999998</v>
      </c>
      <c r="J26" s="16">
        <f>'[1]Лицевые счета домов свод'!J1892</f>
        <v>-898.2999999999986</v>
      </c>
      <c r="K26" s="16">
        <f>'[1]Лицевые счета домов свод'!K1892</f>
        <v>898.2999999999988</v>
      </c>
      <c r="L26" s="16"/>
    </row>
    <row r="27" spans="1:12" ht="12.75" hidden="1">
      <c r="A27" s="15"/>
      <c r="B27" s="15"/>
      <c r="C27" s="15"/>
      <c r="D27" s="15" t="s">
        <v>36</v>
      </c>
      <c r="E27" s="16">
        <f>'[1]Лицевые счета домов свод'!E1893</f>
        <v>14548.85</v>
      </c>
      <c r="F27" s="16">
        <f>'[1]Лицевые счета домов свод'!F1893</f>
        <v>-14548.85</v>
      </c>
      <c r="G27" s="16">
        <f>'[1]Лицевые счета домов свод'!G1893</f>
        <v>77599.55999999998</v>
      </c>
      <c r="H27" s="16">
        <f>'[1]Лицевые счета домов свод'!H1893</f>
        <v>87322.97</v>
      </c>
      <c r="I27" s="16">
        <f>'[1]Лицевые счета домов свод'!I1893</f>
        <v>77599.55999999998</v>
      </c>
      <c r="J27" s="16">
        <f>'[1]Лицевые счета домов свод'!J1893</f>
        <v>-4825.439999999973</v>
      </c>
      <c r="K27" s="16">
        <f>'[1]Лицевые счета домов свод'!K1893</f>
        <v>4825.439999999973</v>
      </c>
      <c r="L27" s="16"/>
    </row>
    <row r="28" spans="1:12" ht="12.75" hidden="1">
      <c r="A28" s="15"/>
      <c r="B28" s="15"/>
      <c r="C28" s="15"/>
      <c r="D28" s="15" t="s">
        <v>37</v>
      </c>
      <c r="E28" s="16">
        <f>'[1]Лицевые счета домов свод'!E1894</f>
        <v>19022.02</v>
      </c>
      <c r="F28" s="16">
        <f>'[1]Лицевые счета домов свод'!F1894</f>
        <v>-19022.02</v>
      </c>
      <c r="G28" s="16">
        <f>'[1]Лицевые счета домов свод'!G1894</f>
        <v>103191.12</v>
      </c>
      <c r="H28" s="16">
        <f>'[1]Лицевые счета домов свод'!H1894</f>
        <v>115792.15</v>
      </c>
      <c r="I28" s="16">
        <f>'[1]Лицевые счета домов свод'!I1894</f>
        <v>103191.12</v>
      </c>
      <c r="J28" s="16">
        <f>'[1]Лицевые счета домов свод'!J1894</f>
        <v>-6420.990000000002</v>
      </c>
      <c r="K28" s="16">
        <f>'[1]Лицевые счета домов свод'!K1894</f>
        <v>6420.990000000002</v>
      </c>
      <c r="L28" s="16"/>
    </row>
    <row r="29" spans="1:12" ht="12.75" hidden="1">
      <c r="A29" s="15"/>
      <c r="B29" s="15"/>
      <c r="C29" s="15"/>
      <c r="D29" s="15" t="s">
        <v>38</v>
      </c>
      <c r="E29" s="16">
        <f>'[1]Лицевые счета домов свод'!E1895</f>
        <v>16791.16</v>
      </c>
      <c r="F29" s="16">
        <f>'[1]Лицевые счета домов свод'!F1895</f>
        <v>-16791.16</v>
      </c>
      <c r="G29" s="16">
        <f>'[1]Лицевые счета домов свод'!G1895</f>
        <v>89982.48000000001</v>
      </c>
      <c r="H29" s="16">
        <f>'[1]Лицевые счета домов свод'!H1895</f>
        <v>101174.45</v>
      </c>
      <c r="I29" s="16">
        <f>'[1]Лицевые счета домов свод'!I1895</f>
        <v>89982.48000000001</v>
      </c>
      <c r="J29" s="16">
        <f>'[1]Лицевые счета домов свод'!J1895</f>
        <v>-5599.190000000013</v>
      </c>
      <c r="K29" s="16">
        <f>'[1]Лицевые счета домов свод'!K1895</f>
        <v>5599.190000000013</v>
      </c>
      <c r="L29" s="16"/>
    </row>
    <row r="30" spans="1:12" ht="12.75" hidden="1">
      <c r="A30" s="15"/>
      <c r="B30" s="15"/>
      <c r="C30" s="15"/>
      <c r="D30" s="15" t="s">
        <v>39</v>
      </c>
      <c r="E30" s="16">
        <f>'[1]Лицевые счета домов свод'!E1896</f>
        <v>-47.5</v>
      </c>
      <c r="F30" s="16">
        <f>'[1]Лицевые счета домов свод'!F1896</f>
        <v>47.5</v>
      </c>
      <c r="G30" s="16">
        <f>'[1]Лицевые счета домов свод'!G1896</f>
        <v>0</v>
      </c>
      <c r="H30" s="16">
        <f>'[1]Лицевые счета домов свод'!H1896</f>
        <v>0</v>
      </c>
      <c r="I30" s="16">
        <f>'[1]Лицевые счета домов свод'!I1896</f>
        <v>0</v>
      </c>
      <c r="J30" s="16">
        <f>'[1]Лицевые счета домов свод'!J1896</f>
        <v>47.5</v>
      </c>
      <c r="K30" s="16">
        <f>'[1]Лицевые счета домов свод'!K1896</f>
        <v>-47.5</v>
      </c>
      <c r="L30" s="16"/>
    </row>
    <row r="31" spans="1:12" ht="12.75" hidden="1">
      <c r="A31" s="15"/>
      <c r="B31" s="15"/>
      <c r="C31" s="15"/>
      <c r="D31" s="15" t="s">
        <v>40</v>
      </c>
      <c r="E31" s="16">
        <f>'[1]Лицевые счета домов свод'!E1897</f>
        <v>977.67</v>
      </c>
      <c r="F31" s="16">
        <f>'[1]Лицевые счета домов свод'!F1897</f>
        <v>-977.67</v>
      </c>
      <c r="G31" s="16">
        <f>'[1]Лицевые счета домов свод'!G1897</f>
        <v>10240.380000000001</v>
      </c>
      <c r="H31" s="16">
        <f>'[1]Лицевые счета домов свод'!H1897</f>
        <v>11051.180000000004</v>
      </c>
      <c r="I31" s="16">
        <f>'[1]Лицевые счета домов свод'!I1897</f>
        <v>10240.380000000001</v>
      </c>
      <c r="J31" s="16">
        <f>'[1]Лицевые счета домов свод'!J1897</f>
        <v>-166.86999999999716</v>
      </c>
      <c r="K31" s="16">
        <f>'[1]Лицевые счета домов свод'!K1897</f>
        <v>166.86999999999716</v>
      </c>
      <c r="L31" s="16"/>
    </row>
    <row r="32" spans="1:12" ht="12.75" hidden="1">
      <c r="A32" s="15"/>
      <c r="B32" s="15"/>
      <c r="C32" s="15"/>
      <c r="D32" s="15" t="s">
        <v>41</v>
      </c>
      <c r="E32" s="16">
        <f>'[1]Лицевые счета домов свод'!E1898</f>
        <v>0</v>
      </c>
      <c r="F32" s="16">
        <f>'[1]Лицевые счета домов свод'!F1898</f>
        <v>0</v>
      </c>
      <c r="G32" s="16">
        <f>'[1]Лицевые счета домов свод'!G1898</f>
        <v>2747.21</v>
      </c>
      <c r="H32" s="16">
        <f>'[1]Лицевые счета домов свод'!H1898</f>
        <v>2851.7899999999995</v>
      </c>
      <c r="I32" s="16">
        <f>'[1]Лицевые счета домов свод'!I1898</f>
        <v>2747.21</v>
      </c>
      <c r="J32" s="16">
        <f>'[1]Лицевые счета домов свод'!J1898</f>
        <v>104.57999999999942</v>
      </c>
      <c r="K32" s="16">
        <f>'[1]Лицевые счета домов свод'!K1898</f>
        <v>-104.57999999999942</v>
      </c>
      <c r="L32" s="16"/>
    </row>
    <row r="33" spans="1:12" ht="12.75" hidden="1">
      <c r="A33" s="15"/>
      <c r="B33" s="15"/>
      <c r="C33" s="15"/>
      <c r="D33" s="15" t="s">
        <v>42</v>
      </c>
      <c r="E33" s="16">
        <f>'[1]Лицевые счета домов свод'!E1899</f>
        <v>0</v>
      </c>
      <c r="F33" s="16">
        <f>'[1]Лицевые счета домов свод'!F1899</f>
        <v>0</v>
      </c>
      <c r="G33" s="16">
        <f>'[1]Лицевые счета домов свод'!G1899</f>
        <v>24181.829999999994</v>
      </c>
      <c r="H33" s="16">
        <f>'[1]Лицевые счета домов свод'!H1899</f>
        <v>22348.000000000004</v>
      </c>
      <c r="I33" s="16">
        <f>'[1]Лицевые счета домов свод'!I1899</f>
        <v>24181.829999999994</v>
      </c>
      <c r="J33" s="16">
        <f>'[1]Лицевые счета домов свод'!J1899</f>
        <v>-1833.8299999999936</v>
      </c>
      <c r="K33" s="16">
        <f>'[1]Лицевые счета домов свод'!K1899</f>
        <v>1833.8299999999936</v>
      </c>
      <c r="L33" s="16"/>
    </row>
    <row r="34" spans="1:12" ht="12.75">
      <c r="A34" s="10">
        <v>59</v>
      </c>
      <c r="B34" s="11" t="s">
        <v>14</v>
      </c>
      <c r="C34" s="12">
        <v>70</v>
      </c>
      <c r="D34" s="10"/>
      <c r="E34" s="22">
        <f>SUM(E23:E33)+E12+E22</f>
        <v>281953.44</v>
      </c>
      <c r="F34" s="22">
        <f>SUM(F23:F33)+F12+F22</f>
        <v>-373522.92000000004</v>
      </c>
      <c r="G34" s="22">
        <f>SUM(G23:G33)+G12+G22</f>
        <v>1553697.8699999996</v>
      </c>
      <c r="H34" s="22">
        <f>SUM(H23:H33)+H12+H22</f>
        <v>1702210.5299999998</v>
      </c>
      <c r="I34" s="22">
        <f>SUM(I23:I33)+I12+I22</f>
        <v>1391731.2490799995</v>
      </c>
      <c r="J34" s="22">
        <f>SUM(J23:J33)+J12+J22</f>
        <v>-63043.639079999935</v>
      </c>
      <c r="K34" s="22">
        <f>SUM(K23:K33)+K12+K22</f>
        <v>133440.7799999999</v>
      </c>
      <c r="L34" s="13" t="s">
        <v>15</v>
      </c>
    </row>
    <row r="41" ht="12.75">
      <c r="M41" t="s">
        <v>43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85" zoomScaleNormal="85" workbookViewId="0" topLeftCell="A1">
      <selection activeCell="D55" sqref="D55"/>
    </sheetView>
  </sheetViews>
  <sheetFormatPr defaultColWidth="12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s="24" customFormat="1" ht="12.75">
      <c r="A1" s="23" t="s">
        <v>44</v>
      </c>
      <c r="B1" s="23"/>
      <c r="C1" s="23"/>
      <c r="D1" s="23"/>
      <c r="E1" s="23"/>
    </row>
    <row r="2" spans="1:5" s="27" customFormat="1" ht="12.75">
      <c r="A2" s="25" t="s">
        <v>1</v>
      </c>
      <c r="B2" s="26" t="s">
        <v>45</v>
      </c>
      <c r="C2" s="26" t="s">
        <v>2</v>
      </c>
      <c r="D2" s="26" t="s">
        <v>46</v>
      </c>
      <c r="E2" s="26" t="s">
        <v>47</v>
      </c>
    </row>
    <row r="3" spans="1:5" s="27" customFormat="1" ht="12.75">
      <c r="A3" s="28">
        <v>1</v>
      </c>
      <c r="B3" s="28" t="s">
        <v>48</v>
      </c>
      <c r="C3" s="28" t="s">
        <v>49</v>
      </c>
      <c r="D3" s="28" t="s">
        <v>50</v>
      </c>
      <c r="E3" s="28">
        <v>14685.06</v>
      </c>
    </row>
    <row r="4" spans="1:5" s="27" customFormat="1" ht="12.75" hidden="1">
      <c r="A4" s="28">
        <v>2</v>
      </c>
      <c r="B4" s="29"/>
      <c r="C4" s="30"/>
      <c r="D4" s="29"/>
      <c r="E4" s="29"/>
    </row>
    <row r="5" spans="1:5" s="27" customFormat="1" ht="12.75" hidden="1">
      <c r="A5" s="28">
        <v>3</v>
      </c>
      <c r="B5" s="29"/>
      <c r="C5" s="30"/>
      <c r="D5" s="29"/>
      <c r="E5" s="29"/>
    </row>
    <row r="6" spans="1:5" s="27" customFormat="1" ht="12.75" hidden="1">
      <c r="A6" s="4"/>
      <c r="B6" s="4" t="s">
        <v>51</v>
      </c>
      <c r="C6" s="4"/>
      <c r="D6" s="4"/>
      <c r="E6" s="31">
        <f>E3+E4+E5</f>
        <v>14685.06</v>
      </c>
    </row>
    <row r="7" spans="1:5" s="27" customFormat="1" ht="12.75">
      <c r="A7" s="23" t="s">
        <v>52</v>
      </c>
      <c r="B7" s="23"/>
      <c r="C7" s="23"/>
      <c r="D7" s="23"/>
      <c r="E7" s="23"/>
    </row>
    <row r="8" spans="1:5" s="27" customFormat="1" ht="12.75">
      <c r="A8" s="25" t="s">
        <v>1</v>
      </c>
      <c r="B8" s="26" t="s">
        <v>45</v>
      </c>
      <c r="C8" s="26" t="s">
        <v>2</v>
      </c>
      <c r="D8" s="26" t="s">
        <v>46</v>
      </c>
      <c r="E8" s="26" t="s">
        <v>47</v>
      </c>
    </row>
    <row r="9" spans="1:5" s="27" customFormat="1" ht="12.75">
      <c r="A9" s="28">
        <v>1</v>
      </c>
      <c r="B9" s="32" t="s">
        <v>53</v>
      </c>
      <c r="C9" s="28" t="s">
        <v>49</v>
      </c>
      <c r="D9" s="32"/>
      <c r="E9" s="28">
        <v>23231.22</v>
      </c>
    </row>
    <row r="10" spans="1:5" s="27" customFormat="1" ht="12.75">
      <c r="A10" s="28">
        <v>2</v>
      </c>
      <c r="B10" s="29" t="s">
        <v>54</v>
      </c>
      <c r="C10" s="30" t="s">
        <v>49</v>
      </c>
      <c r="D10" s="29"/>
      <c r="E10" s="29">
        <v>6715.98</v>
      </c>
    </row>
    <row r="11" spans="1:5" s="27" customFormat="1" ht="12.75">
      <c r="A11" s="28">
        <v>3</v>
      </c>
      <c r="B11" s="29" t="s">
        <v>55</v>
      </c>
      <c r="C11" s="30" t="s">
        <v>49</v>
      </c>
      <c r="D11" s="29" t="s">
        <v>56</v>
      </c>
      <c r="E11" s="29">
        <v>-9962.63</v>
      </c>
    </row>
    <row r="12" spans="1:5" ht="12.75" hidden="1">
      <c r="A12" s="33">
        <v>4</v>
      </c>
      <c r="B12" s="34"/>
      <c r="C12" s="35"/>
      <c r="D12" s="34"/>
      <c r="E12" s="34"/>
    </row>
    <row r="13" spans="1:5" ht="12.75" hidden="1">
      <c r="A13" s="36"/>
      <c r="B13" s="36" t="s">
        <v>51</v>
      </c>
      <c r="C13" s="36"/>
      <c r="D13" s="36"/>
      <c r="E13" s="37">
        <f>SUM(E9:E12)</f>
        <v>19984.57</v>
      </c>
    </row>
    <row r="14" spans="1:5" ht="12.75" hidden="1">
      <c r="A14" s="38"/>
      <c r="B14" s="38"/>
      <c r="C14" s="38"/>
      <c r="D14" s="38"/>
      <c r="E14" s="38"/>
    </row>
    <row r="15" spans="1:5" ht="12.75" hidden="1">
      <c r="A15" s="39"/>
      <c r="B15" s="39"/>
      <c r="C15" s="39"/>
      <c r="D15" s="39"/>
      <c r="E15" s="39"/>
    </row>
    <row r="16" spans="1:5" ht="12.75" hidden="1">
      <c r="A16" s="40" t="s">
        <v>1</v>
      </c>
      <c r="B16" s="41" t="s">
        <v>45</v>
      </c>
      <c r="C16" s="41" t="s">
        <v>2</v>
      </c>
      <c r="D16" s="41" t="s">
        <v>46</v>
      </c>
      <c r="E16" s="41" t="s">
        <v>47</v>
      </c>
    </row>
    <row r="17" spans="1:5" ht="42.75" customHeight="1" hidden="1">
      <c r="A17" s="35">
        <v>1</v>
      </c>
      <c r="B17" s="42"/>
      <c r="C17" s="33"/>
      <c r="D17" s="34"/>
      <c r="E17" s="34"/>
    </row>
    <row r="18" spans="1:5" ht="12.75" hidden="1">
      <c r="A18" s="35">
        <v>2</v>
      </c>
      <c r="B18" s="34"/>
      <c r="C18" s="33"/>
      <c r="D18" s="34"/>
      <c r="E18" s="34"/>
    </row>
    <row r="19" spans="1:5" ht="12.75" hidden="1">
      <c r="A19" s="36"/>
      <c r="B19" s="36"/>
      <c r="C19" s="36"/>
      <c r="D19" s="36"/>
      <c r="E19" s="37">
        <f>E17+E18</f>
        <v>0</v>
      </c>
    </row>
    <row r="20" spans="1:5" ht="12.75" hidden="1">
      <c r="A20" s="43"/>
      <c r="B20" s="43"/>
      <c r="C20" s="43"/>
      <c r="D20" s="43"/>
      <c r="E20" s="44"/>
    </row>
    <row r="21" spans="1:5" ht="12.75" hidden="1">
      <c r="A21" s="39"/>
      <c r="B21" s="39"/>
      <c r="C21" s="39"/>
      <c r="D21" s="39"/>
      <c r="E21" s="39"/>
    </row>
    <row r="22" spans="1:5" ht="12.75" hidden="1">
      <c r="A22" s="40" t="s">
        <v>1</v>
      </c>
      <c r="B22" s="41" t="s">
        <v>45</v>
      </c>
      <c r="C22" s="41" t="s">
        <v>2</v>
      </c>
      <c r="D22" s="41" t="s">
        <v>46</v>
      </c>
      <c r="E22" s="41" t="s">
        <v>47</v>
      </c>
    </row>
    <row r="23" spans="1:5" ht="35.25" customHeight="1" hidden="1">
      <c r="A23" s="35">
        <v>1</v>
      </c>
      <c r="B23" s="34"/>
      <c r="C23" s="33"/>
      <c r="D23" s="34"/>
      <c r="E23" s="34"/>
    </row>
    <row r="24" spans="1:5" ht="12.75" hidden="1">
      <c r="A24" s="35">
        <v>2</v>
      </c>
      <c r="B24" s="34"/>
      <c r="C24" s="35"/>
      <c r="D24" s="34"/>
      <c r="E24" s="34"/>
    </row>
    <row r="25" spans="1:5" ht="12.75" hidden="1">
      <c r="A25" s="35">
        <v>3</v>
      </c>
      <c r="B25" s="34"/>
      <c r="C25" s="35"/>
      <c r="D25" s="34"/>
      <c r="E25" s="34"/>
    </row>
    <row r="26" spans="1:5" ht="12.75" hidden="1">
      <c r="A26" s="35">
        <v>4</v>
      </c>
      <c r="B26" s="34"/>
      <c r="C26" s="35"/>
      <c r="D26" s="34"/>
      <c r="E26" s="34"/>
    </row>
    <row r="27" spans="1:5" ht="12.75" hidden="1">
      <c r="A27" s="36"/>
      <c r="B27" s="36"/>
      <c r="C27" s="36"/>
      <c r="D27" s="36"/>
      <c r="E27" s="37">
        <f>E24+E25+E23+E26</f>
        <v>0</v>
      </c>
    </row>
    <row r="28" spans="1:5" ht="12.75" hidden="1">
      <c r="A28" s="38"/>
      <c r="B28" s="38"/>
      <c r="C28" s="38"/>
      <c r="D28" s="38"/>
      <c r="E28" s="38"/>
    </row>
    <row r="29" spans="1:5" ht="12.75" hidden="1">
      <c r="A29" s="38"/>
      <c r="B29" s="38"/>
      <c r="C29" s="38"/>
      <c r="D29" s="38"/>
      <c r="E29" s="38"/>
    </row>
    <row r="30" spans="1:5" ht="12.75" hidden="1">
      <c r="A30" s="39"/>
      <c r="B30" s="39"/>
      <c r="C30" s="39"/>
      <c r="D30" s="39"/>
      <c r="E30" s="39"/>
    </row>
    <row r="31" spans="1:5" ht="12.75" hidden="1">
      <c r="A31" s="40" t="s">
        <v>1</v>
      </c>
      <c r="B31" s="41" t="s">
        <v>45</v>
      </c>
      <c r="C31" s="41" t="s">
        <v>2</v>
      </c>
      <c r="D31" s="41" t="s">
        <v>46</v>
      </c>
      <c r="E31" s="41" t="s">
        <v>47</v>
      </c>
    </row>
    <row r="32" spans="1:5" ht="12.75" hidden="1">
      <c r="A32" s="35">
        <v>1</v>
      </c>
      <c r="B32" s="34"/>
      <c r="C32" s="35"/>
      <c r="D32" s="34"/>
      <c r="E32" s="34"/>
    </row>
    <row r="33" spans="1:5" ht="12.75" hidden="1">
      <c r="A33" s="35">
        <v>2</v>
      </c>
      <c r="B33" s="34"/>
      <c r="C33" s="35"/>
      <c r="D33" s="45"/>
      <c r="E33" s="34"/>
    </row>
    <row r="34" spans="1:5" ht="12.75" hidden="1">
      <c r="A34" s="36"/>
      <c r="B34" s="36"/>
      <c r="C34" s="36"/>
      <c r="D34" s="36"/>
      <c r="E34" s="37">
        <f>SUM(E32:E33)</f>
        <v>0</v>
      </c>
    </row>
    <row r="35" ht="12.75" hidden="1"/>
    <row r="36" spans="1:5" ht="12.75" hidden="1">
      <c r="A36" s="39"/>
      <c r="B36" s="39"/>
      <c r="C36" s="39"/>
      <c r="D36" s="39"/>
      <c r="E36" s="39"/>
    </row>
    <row r="37" spans="1:5" ht="12.75" hidden="1">
      <c r="A37" s="40" t="s">
        <v>1</v>
      </c>
      <c r="B37" s="41" t="s">
        <v>45</v>
      </c>
      <c r="C37" s="41" t="s">
        <v>2</v>
      </c>
      <c r="D37" s="41" t="s">
        <v>46</v>
      </c>
      <c r="E37" s="41" t="s">
        <v>47</v>
      </c>
    </row>
    <row r="38" spans="1:5" ht="12.75" hidden="1">
      <c r="A38" s="35">
        <v>1</v>
      </c>
      <c r="B38" s="34"/>
      <c r="C38" s="35"/>
      <c r="D38" s="34"/>
      <c r="E38" s="34"/>
    </row>
    <row r="39" spans="1:5" ht="12.75" hidden="1">
      <c r="A39" s="35">
        <v>2</v>
      </c>
      <c r="B39" s="46"/>
      <c r="C39" s="46"/>
      <c r="D39" s="46"/>
      <c r="E39" s="46"/>
    </row>
    <row r="40" spans="1:5" ht="12.75" hidden="1">
      <c r="A40" s="36"/>
      <c r="B40" s="36"/>
      <c r="C40" s="36"/>
      <c r="D40" s="36"/>
      <c r="E40" s="37">
        <f>SUM(E38:E39)</f>
        <v>0</v>
      </c>
    </row>
    <row r="41" ht="12.75" hidden="1"/>
    <row r="42" spans="1:5" ht="12.75" hidden="1">
      <c r="A42" s="47"/>
      <c r="B42" s="47" t="s">
        <v>57</v>
      </c>
      <c r="C42" s="47"/>
      <c r="D42" s="47"/>
      <c r="E42" s="48">
        <f>E6+E13+E19+E27+E34+E40</f>
        <v>34669.63</v>
      </c>
    </row>
  </sheetData>
  <sheetProtection selectLockedCells="1" selectUnlockedCells="1"/>
  <mergeCells count="6">
    <mergeCell ref="A1:E1"/>
    <mergeCell ref="A7:E7"/>
    <mergeCell ref="A15:E15"/>
    <mergeCell ref="A21:E21"/>
    <mergeCell ref="A30:E30"/>
    <mergeCell ref="A36:E3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85" zoomScaleNormal="85" workbookViewId="0" topLeftCell="A1">
      <selection activeCell="F74" sqref="F74"/>
    </sheetView>
  </sheetViews>
  <sheetFormatPr defaultColWidth="12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s="27" customFormat="1" ht="12.75">
      <c r="A1" s="49" t="s">
        <v>58</v>
      </c>
      <c r="B1" s="49"/>
      <c r="C1" s="49"/>
      <c r="D1" s="49"/>
      <c r="E1" s="49"/>
    </row>
    <row r="2" spans="1:5" s="27" customFormat="1" ht="12.75">
      <c r="A2" s="25" t="s">
        <v>1</v>
      </c>
      <c r="B2" s="26" t="s">
        <v>45</v>
      </c>
      <c r="C2" s="26" t="s">
        <v>2</v>
      </c>
      <c r="D2" s="26" t="s">
        <v>46</v>
      </c>
      <c r="E2" s="26" t="s">
        <v>47</v>
      </c>
    </row>
    <row r="3" spans="1:5" s="27" customFormat="1" ht="12.75">
      <c r="A3" s="30">
        <v>1</v>
      </c>
      <c r="B3" s="29" t="s">
        <v>59</v>
      </c>
      <c r="C3" s="30" t="s">
        <v>49</v>
      </c>
      <c r="D3" s="30"/>
      <c r="E3" s="30">
        <v>1266.36</v>
      </c>
    </row>
    <row r="4" spans="1:5" s="27" customFormat="1" ht="30.75" customHeight="1">
      <c r="A4" s="30">
        <v>2</v>
      </c>
      <c r="B4" s="29" t="s">
        <v>60</v>
      </c>
      <c r="C4" s="30" t="s">
        <v>49</v>
      </c>
      <c r="D4" s="30" t="s">
        <v>61</v>
      </c>
      <c r="E4" s="30">
        <v>1924.38</v>
      </c>
    </row>
    <row r="5" spans="1:5" s="27" customFormat="1" ht="12.75" hidden="1">
      <c r="A5" s="30">
        <v>3</v>
      </c>
      <c r="B5" s="29"/>
      <c r="C5" s="29"/>
      <c r="D5" s="30"/>
      <c r="E5" s="30"/>
    </row>
    <row r="6" spans="1:5" s="27" customFormat="1" ht="12.75" hidden="1">
      <c r="A6" s="31"/>
      <c r="B6" s="31" t="s">
        <v>51</v>
      </c>
      <c r="C6" s="31"/>
      <c r="D6" s="31"/>
      <c r="E6" s="31">
        <f>E3+E4+E5</f>
        <v>3190.74</v>
      </c>
    </row>
    <row r="7" spans="1:5" s="27" customFormat="1" ht="12.75" hidden="1">
      <c r="A7" s="4"/>
      <c r="B7" s="4"/>
      <c r="C7" s="4"/>
      <c r="D7" s="4"/>
      <c r="E7" s="4"/>
    </row>
    <row r="8" spans="1:5" s="27" customFormat="1" ht="12.75">
      <c r="A8" s="49" t="s">
        <v>62</v>
      </c>
      <c r="B8" s="49"/>
      <c r="C8" s="49"/>
      <c r="D8" s="49"/>
      <c r="E8" s="49"/>
    </row>
    <row r="9" spans="1:5" s="27" customFormat="1" ht="12.75">
      <c r="A9" s="25" t="s">
        <v>1</v>
      </c>
      <c r="B9" s="26" t="s">
        <v>45</v>
      </c>
      <c r="C9" s="26" t="s">
        <v>2</v>
      </c>
      <c r="D9" s="26" t="s">
        <v>46</v>
      </c>
      <c r="E9" s="26" t="s">
        <v>47</v>
      </c>
    </row>
    <row r="10" spans="1:5" s="27" customFormat="1" ht="12.75">
      <c r="A10" s="30">
        <v>1</v>
      </c>
      <c r="B10" s="29" t="s">
        <v>59</v>
      </c>
      <c r="C10" s="30" t="s">
        <v>49</v>
      </c>
      <c r="D10" s="30"/>
      <c r="E10" s="30">
        <v>1266.36</v>
      </c>
    </row>
    <row r="11" spans="1:5" s="27" customFormat="1" ht="12.75" hidden="1">
      <c r="A11" s="30">
        <v>2</v>
      </c>
      <c r="B11" s="29"/>
      <c r="C11" s="30"/>
      <c r="D11" s="30"/>
      <c r="E11" s="30"/>
    </row>
    <row r="12" spans="1:5" s="27" customFormat="1" ht="12.75" hidden="1">
      <c r="A12" s="30">
        <v>3</v>
      </c>
      <c r="B12" s="29"/>
      <c r="C12" s="30"/>
      <c r="D12" s="30"/>
      <c r="E12" s="30"/>
    </row>
    <row r="13" spans="1:5" s="27" customFormat="1" ht="12.75" hidden="1">
      <c r="A13" s="31"/>
      <c r="B13" s="31" t="s">
        <v>51</v>
      </c>
      <c r="C13" s="31"/>
      <c r="D13" s="31"/>
      <c r="E13" s="31">
        <f>E10+E11+E12</f>
        <v>1266.36</v>
      </c>
    </row>
    <row r="14" spans="1:5" s="27" customFormat="1" ht="12.75" hidden="1">
      <c r="A14" s="4"/>
      <c r="B14" s="4"/>
      <c r="C14" s="4"/>
      <c r="D14" s="4"/>
      <c r="E14" s="4"/>
    </row>
    <row r="15" spans="1:5" s="24" customFormat="1" ht="16.5" customHeight="1">
      <c r="A15" s="50" t="s">
        <v>63</v>
      </c>
      <c r="B15" s="50"/>
      <c r="C15" s="50"/>
      <c r="D15" s="50"/>
      <c r="E15" s="50"/>
    </row>
    <row r="16" spans="1:5" s="27" customFormat="1" ht="12.75">
      <c r="A16" s="25" t="s">
        <v>1</v>
      </c>
      <c r="B16" s="26" t="s">
        <v>45</v>
      </c>
      <c r="C16" s="26" t="s">
        <v>2</v>
      </c>
      <c r="D16" s="26" t="s">
        <v>46</v>
      </c>
      <c r="E16" s="26" t="s">
        <v>47</v>
      </c>
    </row>
    <row r="17" spans="1:5" s="27" customFormat="1" ht="12.75">
      <c r="A17" s="30">
        <v>1</v>
      </c>
      <c r="B17" s="29" t="s">
        <v>59</v>
      </c>
      <c r="C17" s="30" t="s">
        <v>49</v>
      </c>
      <c r="D17" s="30"/>
      <c r="E17" s="30">
        <v>1266.36</v>
      </c>
    </row>
    <row r="18" spans="1:5" s="27" customFormat="1" ht="12.75" hidden="1">
      <c r="A18" s="30">
        <v>2</v>
      </c>
      <c r="B18" s="29"/>
      <c r="C18" s="30"/>
      <c r="D18" s="29"/>
      <c r="E18" s="30"/>
    </row>
    <row r="19" spans="1:5" s="27" customFormat="1" ht="12.75" hidden="1">
      <c r="A19" s="30">
        <v>3</v>
      </c>
      <c r="B19" s="29"/>
      <c r="C19" s="30"/>
      <c r="D19" s="30"/>
      <c r="E19" s="30"/>
    </row>
    <row r="20" spans="1:5" s="27" customFormat="1" ht="12.75" hidden="1">
      <c r="A20" s="31"/>
      <c r="B20" s="31" t="s">
        <v>51</v>
      </c>
      <c r="C20" s="31"/>
      <c r="D20" s="31"/>
      <c r="E20" s="31">
        <f>E18+E19+E17</f>
        <v>1266.36</v>
      </c>
    </row>
    <row r="21" spans="1:5" s="27" customFormat="1" ht="12.75" hidden="1">
      <c r="A21" s="4"/>
      <c r="B21" s="4"/>
      <c r="C21" s="4"/>
      <c r="D21" s="4"/>
      <c r="E21" s="4"/>
    </row>
    <row r="22" spans="1:5" s="24" customFormat="1" ht="12.75">
      <c r="A22" s="23" t="s">
        <v>64</v>
      </c>
      <c r="B22" s="23"/>
      <c r="C22" s="23"/>
      <c r="D22" s="23"/>
      <c r="E22" s="23"/>
    </row>
    <row r="23" spans="1:5" s="27" customFormat="1" ht="12.75">
      <c r="A23" s="25" t="s">
        <v>1</v>
      </c>
      <c r="B23" s="26" t="s">
        <v>45</v>
      </c>
      <c r="C23" s="26" t="s">
        <v>2</v>
      </c>
      <c r="D23" s="26" t="s">
        <v>46</v>
      </c>
      <c r="E23" s="26" t="s">
        <v>47</v>
      </c>
    </row>
    <row r="24" spans="1:5" s="27" customFormat="1" ht="12.75">
      <c r="A24" s="30">
        <v>1</v>
      </c>
      <c r="B24" s="29" t="s">
        <v>59</v>
      </c>
      <c r="C24" s="30" t="s">
        <v>49</v>
      </c>
      <c r="D24" s="30"/>
      <c r="E24" s="30">
        <v>1266.36</v>
      </c>
    </row>
    <row r="25" spans="1:5" s="27" customFormat="1" ht="12.75">
      <c r="A25" s="30">
        <v>2</v>
      </c>
      <c r="B25" s="29" t="s">
        <v>65</v>
      </c>
      <c r="C25" s="30" t="s">
        <v>49</v>
      </c>
      <c r="D25" s="30" t="s">
        <v>66</v>
      </c>
      <c r="E25" s="30">
        <v>1382.07</v>
      </c>
    </row>
    <row r="26" spans="1:5" s="27" customFormat="1" ht="12.75" hidden="1">
      <c r="A26" s="30">
        <v>3</v>
      </c>
      <c r="B26" s="29"/>
      <c r="C26" s="30"/>
      <c r="D26" s="30"/>
      <c r="E26" s="30"/>
    </row>
    <row r="27" spans="1:5" s="27" customFormat="1" ht="12.75" hidden="1">
      <c r="A27" s="30">
        <v>4</v>
      </c>
      <c r="B27" s="29"/>
      <c r="C27" s="30"/>
      <c r="D27" s="30"/>
      <c r="E27" s="30"/>
    </row>
    <row r="28" spans="1:5" s="27" customFormat="1" ht="12.75" hidden="1">
      <c r="A28" s="30">
        <v>5</v>
      </c>
      <c r="B28" s="29"/>
      <c r="C28" s="30"/>
      <c r="D28" s="30"/>
      <c r="E28" s="30"/>
    </row>
    <row r="29" spans="1:5" s="27" customFormat="1" ht="12.75" hidden="1">
      <c r="A29" s="30">
        <v>6</v>
      </c>
      <c r="B29" s="29"/>
      <c r="C29" s="30"/>
      <c r="D29" s="30"/>
      <c r="E29" s="30"/>
    </row>
    <row r="30" spans="1:5" s="27" customFormat="1" ht="12.75" hidden="1">
      <c r="A30" s="31"/>
      <c r="B30" s="31" t="s">
        <v>51</v>
      </c>
      <c r="C30" s="31"/>
      <c r="D30" s="31"/>
      <c r="E30" s="31">
        <f>E24+E25+E26+E27+E28+E29</f>
        <v>2648.43</v>
      </c>
    </row>
    <row r="31" spans="1:5" s="27" customFormat="1" ht="12.75" hidden="1">
      <c r="A31" s="4"/>
      <c r="B31" s="4"/>
      <c r="C31" s="4"/>
      <c r="D31" s="4"/>
      <c r="E31" s="4"/>
    </row>
    <row r="32" spans="1:5" s="24" customFormat="1" ht="12.75">
      <c r="A32" s="23" t="s">
        <v>44</v>
      </c>
      <c r="B32" s="23"/>
      <c r="C32" s="23"/>
      <c r="D32" s="23"/>
      <c r="E32" s="23"/>
    </row>
    <row r="33" spans="1:5" s="27" customFormat="1" ht="12.75">
      <c r="A33" s="25" t="s">
        <v>1</v>
      </c>
      <c r="B33" s="26" t="s">
        <v>45</v>
      </c>
      <c r="C33" s="26" t="s">
        <v>2</v>
      </c>
      <c r="D33" s="26" t="s">
        <v>46</v>
      </c>
      <c r="E33" s="26" t="s">
        <v>47</v>
      </c>
    </row>
    <row r="34" spans="1:5" s="27" customFormat="1" ht="12.75">
      <c r="A34" s="30">
        <v>1</v>
      </c>
      <c r="B34" s="29" t="s">
        <v>59</v>
      </c>
      <c r="C34" s="30" t="s">
        <v>49</v>
      </c>
      <c r="D34" s="30"/>
      <c r="E34" s="30">
        <v>1266.36</v>
      </c>
    </row>
    <row r="35" spans="1:5" s="27" customFormat="1" ht="12.75" hidden="1">
      <c r="A35" s="30">
        <v>2</v>
      </c>
      <c r="B35" s="29"/>
      <c r="C35" s="30"/>
      <c r="D35" s="30"/>
      <c r="E35" s="30"/>
    </row>
    <row r="36" spans="1:5" s="27" customFormat="1" ht="12.75" hidden="1">
      <c r="A36" s="30">
        <v>3</v>
      </c>
      <c r="B36" s="29"/>
      <c r="C36" s="30"/>
      <c r="D36" s="30"/>
      <c r="E36" s="30"/>
    </row>
    <row r="37" spans="1:5" s="27" customFormat="1" ht="12.75" hidden="1">
      <c r="A37" s="31"/>
      <c r="B37" s="31" t="s">
        <v>51</v>
      </c>
      <c r="C37" s="31"/>
      <c r="D37" s="31"/>
      <c r="E37" s="31">
        <f>E34+E35+E36</f>
        <v>1266.36</v>
      </c>
    </row>
    <row r="38" spans="1:5" s="27" customFormat="1" ht="12.75" hidden="1">
      <c r="A38" s="4"/>
      <c r="B38" s="4"/>
      <c r="C38" s="4"/>
      <c r="D38" s="4"/>
      <c r="E38" s="4"/>
    </row>
    <row r="39" spans="1:5" s="24" customFormat="1" ht="12.75">
      <c r="A39" s="23" t="s">
        <v>67</v>
      </c>
      <c r="B39" s="23"/>
      <c r="C39" s="23"/>
      <c r="D39" s="23"/>
      <c r="E39" s="23"/>
    </row>
    <row r="40" spans="1:5" s="27" customFormat="1" ht="12.75">
      <c r="A40" s="25" t="s">
        <v>1</v>
      </c>
      <c r="B40" s="26" t="s">
        <v>45</v>
      </c>
      <c r="C40" s="26" t="s">
        <v>2</v>
      </c>
      <c r="D40" s="26" t="s">
        <v>46</v>
      </c>
      <c r="E40" s="26" t="s">
        <v>47</v>
      </c>
    </row>
    <row r="41" spans="1:5" s="27" customFormat="1" ht="12.75">
      <c r="A41" s="30">
        <v>1</v>
      </c>
      <c r="B41" s="29" t="s">
        <v>68</v>
      </c>
      <c r="C41" s="30" t="s">
        <v>49</v>
      </c>
      <c r="D41" s="29" t="s">
        <v>69</v>
      </c>
      <c r="E41" s="30">
        <v>8590</v>
      </c>
    </row>
    <row r="42" spans="1:5" s="27" customFormat="1" ht="12.75">
      <c r="A42" s="30">
        <v>2</v>
      </c>
      <c r="B42" s="29" t="s">
        <v>59</v>
      </c>
      <c r="C42" s="30" t="s">
        <v>49</v>
      </c>
      <c r="D42" s="30"/>
      <c r="E42" s="30">
        <v>1266.36</v>
      </c>
    </row>
    <row r="43" spans="1:5" s="27" customFormat="1" ht="12.75" hidden="1">
      <c r="A43" s="30">
        <v>3</v>
      </c>
      <c r="B43" s="29"/>
      <c r="C43" s="30"/>
      <c r="D43" s="30"/>
      <c r="E43" s="30"/>
    </row>
    <row r="44" spans="1:5" s="27" customFormat="1" ht="12.75" hidden="1">
      <c r="A44" s="30">
        <v>4</v>
      </c>
      <c r="B44" s="29"/>
      <c r="C44" s="30"/>
      <c r="D44" s="30"/>
      <c r="E44" s="30"/>
    </row>
    <row r="45" spans="1:5" s="27" customFormat="1" ht="12.75" hidden="1">
      <c r="A45" s="30">
        <v>5</v>
      </c>
      <c r="B45" s="29"/>
      <c r="C45" s="30"/>
      <c r="D45" s="30"/>
      <c r="E45" s="30"/>
    </row>
    <row r="46" spans="1:5" s="27" customFormat="1" ht="12.75" hidden="1">
      <c r="A46" s="31"/>
      <c r="B46" s="31" t="s">
        <v>51</v>
      </c>
      <c r="C46" s="31"/>
      <c r="D46" s="31"/>
      <c r="E46" s="31">
        <f>E41+E42+E43+E44+E45</f>
        <v>9856.36</v>
      </c>
    </row>
    <row r="47" s="27" customFormat="1" ht="12.75" hidden="1"/>
    <row r="48" spans="1:5" s="27" customFormat="1" ht="12.75">
      <c r="A48" s="49" t="s">
        <v>70</v>
      </c>
      <c r="B48" s="49"/>
      <c r="C48" s="49"/>
      <c r="D48" s="49"/>
      <c r="E48" s="49"/>
    </row>
    <row r="49" spans="1:5" s="27" customFormat="1" ht="12.75">
      <c r="A49" s="25" t="s">
        <v>1</v>
      </c>
      <c r="B49" s="26" t="s">
        <v>45</v>
      </c>
      <c r="C49" s="26" t="s">
        <v>2</v>
      </c>
      <c r="D49" s="26" t="s">
        <v>46</v>
      </c>
      <c r="E49" s="26" t="s">
        <v>47</v>
      </c>
    </row>
    <row r="50" spans="1:5" s="27" customFormat="1" ht="12.75">
      <c r="A50" s="30">
        <v>1</v>
      </c>
      <c r="B50" s="29" t="s">
        <v>59</v>
      </c>
      <c r="C50" s="30" t="s">
        <v>49</v>
      </c>
      <c r="D50" s="30"/>
      <c r="E50" s="30">
        <v>1266.36</v>
      </c>
    </row>
    <row r="51" spans="1:5" s="27" customFormat="1" ht="12.75">
      <c r="A51" s="30">
        <v>2</v>
      </c>
      <c r="B51" s="29" t="s">
        <v>71</v>
      </c>
      <c r="C51" s="30" t="s">
        <v>49</v>
      </c>
      <c r="D51" s="30" t="s">
        <v>72</v>
      </c>
      <c r="E51" s="30">
        <v>133.53</v>
      </c>
    </row>
    <row r="52" spans="1:5" s="27" customFormat="1" ht="12.75" hidden="1">
      <c r="A52" s="31"/>
      <c r="B52" s="31"/>
      <c r="C52" s="31"/>
      <c r="D52" s="31"/>
      <c r="E52" s="31">
        <f>E50+E51</f>
        <v>1399.8899999999999</v>
      </c>
    </row>
    <row r="53" spans="1:5" s="27" customFormat="1" ht="12.75" hidden="1">
      <c r="A53" s="31"/>
      <c r="B53" s="31"/>
      <c r="C53" s="31"/>
      <c r="D53" s="31"/>
      <c r="E53" s="31"/>
    </row>
    <row r="54" spans="1:5" s="27" customFormat="1" ht="12.75">
      <c r="A54" s="49" t="s">
        <v>73</v>
      </c>
      <c r="B54" s="49"/>
      <c r="C54" s="49"/>
      <c r="D54" s="49"/>
      <c r="E54" s="49"/>
    </row>
    <row r="55" spans="1:5" s="27" customFormat="1" ht="12.75">
      <c r="A55" s="25" t="s">
        <v>1</v>
      </c>
      <c r="B55" s="26" t="s">
        <v>45</v>
      </c>
      <c r="C55" s="26" t="s">
        <v>2</v>
      </c>
      <c r="D55" s="26" t="s">
        <v>46</v>
      </c>
      <c r="E55" s="26" t="s">
        <v>47</v>
      </c>
    </row>
    <row r="56" spans="1:5" s="27" customFormat="1" ht="12.75">
      <c r="A56" s="30">
        <v>1</v>
      </c>
      <c r="B56" s="29" t="s">
        <v>59</v>
      </c>
      <c r="C56" s="30" t="s">
        <v>49</v>
      </c>
      <c r="D56" s="30"/>
      <c r="E56" s="30">
        <v>1266.36</v>
      </c>
    </row>
    <row r="57" spans="1:5" s="27" customFormat="1" ht="12.75" hidden="1">
      <c r="A57" s="30">
        <v>2</v>
      </c>
      <c r="B57" s="29"/>
      <c r="C57" s="30"/>
      <c r="D57" s="30"/>
      <c r="E57" s="30"/>
    </row>
    <row r="58" spans="1:5" s="27" customFormat="1" ht="12.75" hidden="1">
      <c r="A58" s="31"/>
      <c r="B58" s="31" t="s">
        <v>51</v>
      </c>
      <c r="C58" s="31"/>
      <c r="D58" s="31"/>
      <c r="E58" s="31">
        <f>E56+E57</f>
        <v>1266.36</v>
      </c>
    </row>
    <row r="59" s="27" customFormat="1" ht="12.75" hidden="1"/>
    <row r="60" spans="1:5" s="27" customFormat="1" ht="12.75">
      <c r="A60" s="49" t="s">
        <v>74</v>
      </c>
      <c r="B60" s="49"/>
      <c r="C60" s="49"/>
      <c r="D60" s="49"/>
      <c r="E60" s="49"/>
    </row>
    <row r="61" spans="1:5" s="27" customFormat="1" ht="12.75">
      <c r="A61" s="25" t="s">
        <v>1</v>
      </c>
      <c r="B61" s="26" t="s">
        <v>45</v>
      </c>
      <c r="C61" s="26" t="s">
        <v>2</v>
      </c>
      <c r="D61" s="26" t="s">
        <v>46</v>
      </c>
      <c r="E61" s="26" t="s">
        <v>47</v>
      </c>
    </row>
    <row r="62" spans="1:5" s="27" customFormat="1" ht="12.75">
      <c r="A62" s="30">
        <v>1</v>
      </c>
      <c r="B62" s="29" t="s">
        <v>59</v>
      </c>
      <c r="C62" s="30" t="s">
        <v>49</v>
      </c>
      <c r="D62" s="30"/>
      <c r="E62" s="30">
        <v>1266.36</v>
      </c>
    </row>
    <row r="63" spans="1:5" s="27" customFormat="1" ht="12.75">
      <c r="A63" s="51">
        <v>2</v>
      </c>
      <c r="B63" s="52" t="s">
        <v>60</v>
      </c>
      <c r="C63" s="51" t="s">
        <v>49</v>
      </c>
      <c r="D63" s="51" t="s">
        <v>61</v>
      </c>
      <c r="E63" s="51">
        <v>-1924.38</v>
      </c>
    </row>
    <row r="64" spans="1:5" s="27" customFormat="1" ht="12.75">
      <c r="A64" s="30">
        <v>3</v>
      </c>
      <c r="B64" s="29" t="s">
        <v>75</v>
      </c>
      <c r="C64" s="30" t="s">
        <v>49</v>
      </c>
      <c r="D64" s="29" t="s">
        <v>76</v>
      </c>
      <c r="E64" s="29">
        <v>541.66</v>
      </c>
    </row>
    <row r="65" spans="1:5" s="27" customFormat="1" ht="12.75" hidden="1">
      <c r="A65" s="31"/>
      <c r="B65" s="31" t="s">
        <v>51</v>
      </c>
      <c r="C65" s="31"/>
      <c r="D65" s="31"/>
      <c r="E65" s="31">
        <f>E62+E63+E64</f>
        <v>-116.36000000000024</v>
      </c>
    </row>
    <row r="66" s="27" customFormat="1" ht="12.75" hidden="1"/>
    <row r="67" spans="1:5" s="27" customFormat="1" ht="12.75">
      <c r="A67" s="49" t="s">
        <v>77</v>
      </c>
      <c r="B67" s="49"/>
      <c r="C67" s="49"/>
      <c r="D67" s="49"/>
      <c r="E67" s="49"/>
    </row>
    <row r="68" spans="1:5" s="27" customFormat="1" ht="12.75">
      <c r="A68" s="25" t="s">
        <v>1</v>
      </c>
      <c r="B68" s="26" t="s">
        <v>45</v>
      </c>
      <c r="C68" s="26" t="s">
        <v>2</v>
      </c>
      <c r="D68" s="26" t="s">
        <v>46</v>
      </c>
      <c r="E68" s="26" t="s">
        <v>47</v>
      </c>
    </row>
    <row r="69" spans="1:5" s="27" customFormat="1" ht="12.75">
      <c r="A69" s="30">
        <v>1</v>
      </c>
      <c r="B69" s="53" t="s">
        <v>78</v>
      </c>
      <c r="C69" s="30" t="s">
        <v>49</v>
      </c>
      <c r="D69" s="30"/>
      <c r="E69" s="30">
        <v>39353.26</v>
      </c>
    </row>
    <row r="70" spans="1:5" s="27" customFormat="1" ht="12.75">
      <c r="A70" s="30">
        <v>2</v>
      </c>
      <c r="B70" s="53" t="s">
        <v>79</v>
      </c>
      <c r="C70" s="30" t="s">
        <v>49</v>
      </c>
      <c r="D70" s="30"/>
      <c r="E70" s="30">
        <v>667.02</v>
      </c>
    </row>
    <row r="71" spans="1:5" s="27" customFormat="1" ht="24" customHeight="1">
      <c r="A71" s="30">
        <v>3</v>
      </c>
      <c r="B71" s="29" t="s">
        <v>59</v>
      </c>
      <c r="C71" s="30" t="s">
        <v>49</v>
      </c>
      <c r="D71" s="30"/>
      <c r="E71" s="30">
        <v>1266.36</v>
      </c>
    </row>
    <row r="72" spans="1:5" s="27" customFormat="1" ht="12.75" hidden="1">
      <c r="A72" s="31"/>
      <c r="B72" s="31" t="s">
        <v>51</v>
      </c>
      <c r="C72" s="31"/>
      <c r="D72" s="31"/>
      <c r="E72" s="31">
        <f>SUM(E69:E71)</f>
        <v>41286.64</v>
      </c>
    </row>
    <row r="73" s="27" customFormat="1" ht="12.75" hidden="1"/>
    <row r="74" spans="1:5" s="27" customFormat="1" ht="12.75">
      <c r="A74" s="49" t="s">
        <v>80</v>
      </c>
      <c r="B74" s="49"/>
      <c r="C74" s="49"/>
      <c r="D74" s="49"/>
      <c r="E74" s="49"/>
    </row>
    <row r="75" spans="1:5" s="27" customFormat="1" ht="12.75">
      <c r="A75" s="25" t="s">
        <v>1</v>
      </c>
      <c r="B75" s="26" t="s">
        <v>45</v>
      </c>
      <c r="C75" s="26" t="s">
        <v>2</v>
      </c>
      <c r="D75" s="26" t="s">
        <v>46</v>
      </c>
      <c r="E75" s="26" t="s">
        <v>47</v>
      </c>
    </row>
    <row r="76" spans="1:5" s="27" customFormat="1" ht="14.25" customHeight="1">
      <c r="A76" s="30">
        <v>1</v>
      </c>
      <c r="B76" s="29" t="s">
        <v>59</v>
      </c>
      <c r="C76" s="30" t="s">
        <v>49</v>
      </c>
      <c r="D76" s="30"/>
      <c r="E76" s="30">
        <v>1266.36</v>
      </c>
    </row>
    <row r="77" spans="1:5" s="27" customFormat="1" ht="12.75">
      <c r="A77" s="30">
        <v>2</v>
      </c>
      <c r="B77" s="29" t="s">
        <v>81</v>
      </c>
      <c r="C77" s="30" t="s">
        <v>49</v>
      </c>
      <c r="D77" s="28" t="s">
        <v>82</v>
      </c>
      <c r="E77" s="28">
        <v>1340</v>
      </c>
    </row>
    <row r="78" spans="1:5" s="27" customFormat="1" ht="12.75">
      <c r="A78" s="30">
        <v>3</v>
      </c>
      <c r="B78" s="29" t="s">
        <v>83</v>
      </c>
      <c r="C78" s="30" t="s">
        <v>49</v>
      </c>
      <c r="D78" s="28"/>
      <c r="E78" s="28">
        <v>5986.53</v>
      </c>
    </row>
    <row r="79" spans="1:5" s="27" customFormat="1" ht="12.75">
      <c r="A79" s="30">
        <v>4</v>
      </c>
      <c r="B79" s="29" t="s">
        <v>84</v>
      </c>
      <c r="C79" s="30" t="s">
        <v>49</v>
      </c>
      <c r="D79" s="29" t="s">
        <v>85</v>
      </c>
      <c r="E79" s="29">
        <v>28416.96</v>
      </c>
    </row>
    <row r="80" spans="1:5" s="27" customFormat="1" ht="12.75">
      <c r="A80" s="30">
        <v>5</v>
      </c>
      <c r="B80" s="54" t="s">
        <v>86</v>
      </c>
      <c r="C80" s="30" t="s">
        <v>49</v>
      </c>
      <c r="D80" s="29" t="s">
        <v>85</v>
      </c>
      <c r="E80" s="29">
        <v>19445.51</v>
      </c>
    </row>
    <row r="81" spans="1:5" s="27" customFormat="1" ht="12.75" hidden="1">
      <c r="A81" s="31"/>
      <c r="B81" s="31" t="s">
        <v>51</v>
      </c>
      <c r="C81" s="31"/>
      <c r="D81" s="31"/>
      <c r="E81" s="31">
        <f>SUM(E76:E80)</f>
        <v>56455.36</v>
      </c>
    </row>
    <row r="82" s="27" customFormat="1" ht="12.75" hidden="1"/>
    <row r="83" spans="1:5" s="27" customFormat="1" ht="12.75">
      <c r="A83" s="49" t="s">
        <v>87</v>
      </c>
      <c r="B83" s="49"/>
      <c r="C83" s="49"/>
      <c r="D83" s="49"/>
      <c r="E83" s="49"/>
    </row>
    <row r="84" spans="1:5" s="27" customFormat="1" ht="12.75">
      <c r="A84" s="25" t="s">
        <v>1</v>
      </c>
      <c r="B84" s="26" t="s">
        <v>45</v>
      </c>
      <c r="C84" s="26" t="s">
        <v>2</v>
      </c>
      <c r="D84" s="26" t="s">
        <v>46</v>
      </c>
      <c r="E84" s="26" t="s">
        <v>47</v>
      </c>
    </row>
    <row r="85" spans="1:5" s="27" customFormat="1" ht="12.75">
      <c r="A85" s="30">
        <v>1</v>
      </c>
      <c r="B85" s="29" t="s">
        <v>81</v>
      </c>
      <c r="C85" s="30" t="s">
        <v>49</v>
      </c>
      <c r="D85" s="55" t="s">
        <v>88</v>
      </c>
      <c r="E85" s="28">
        <v>8210</v>
      </c>
    </row>
    <row r="86" spans="1:5" s="27" customFormat="1" ht="12.75">
      <c r="A86" s="30">
        <v>2</v>
      </c>
      <c r="B86" s="29" t="s">
        <v>59</v>
      </c>
      <c r="C86" s="30" t="s">
        <v>49</v>
      </c>
      <c r="D86" s="30"/>
      <c r="E86" s="30">
        <v>1266.36</v>
      </c>
    </row>
    <row r="87" spans="1:5" s="27" customFormat="1" ht="12.75" hidden="1">
      <c r="A87" s="30">
        <v>3</v>
      </c>
      <c r="B87" s="29"/>
      <c r="C87" s="30"/>
      <c r="D87" s="30"/>
      <c r="E87" s="30"/>
    </row>
    <row r="88" spans="1:5" s="27" customFormat="1" ht="12.75" hidden="1">
      <c r="A88" s="30"/>
      <c r="B88" s="29"/>
      <c r="C88" s="30"/>
      <c r="D88" s="55"/>
      <c r="E88" s="30"/>
    </row>
    <row r="89" spans="1:5" s="27" customFormat="1" ht="12.75" hidden="1">
      <c r="A89" s="30">
        <v>2</v>
      </c>
      <c r="B89" s="29"/>
      <c r="C89" s="30"/>
      <c r="D89" s="29"/>
      <c r="E89" s="29"/>
    </row>
    <row r="90" spans="1:5" s="27" customFormat="1" ht="12.75" hidden="1">
      <c r="A90" s="31"/>
      <c r="B90" s="31" t="s">
        <v>51</v>
      </c>
      <c r="C90" s="31"/>
      <c r="D90" s="31"/>
      <c r="E90" s="31">
        <f>E85+E89+E86+E87+E88</f>
        <v>9476.36</v>
      </c>
    </row>
    <row r="91" s="27" customFormat="1" ht="12.75" hidden="1"/>
    <row r="92" spans="2:5" s="27" customFormat="1" ht="12.75" hidden="1">
      <c r="B92" s="56" t="s">
        <v>57</v>
      </c>
      <c r="C92" s="57"/>
      <c r="D92" s="57"/>
      <c r="E92" s="56">
        <f>E6+E13+E20+E30+E37+E46+E52+E58+E65+E72+E81+E90</f>
        <v>129262.86</v>
      </c>
    </row>
    <row r="93" s="27" customFormat="1" ht="12.75"/>
    <row r="94" s="27" customFormat="1" ht="12.75"/>
  </sheetData>
  <sheetProtection selectLockedCells="1" selectUnlockedCells="1"/>
  <mergeCells count="12">
    <mergeCell ref="A1:E1"/>
    <mergeCell ref="A8:E8"/>
    <mergeCell ref="A15:E15"/>
    <mergeCell ref="A22:E22"/>
    <mergeCell ref="A32:E32"/>
    <mergeCell ref="A39:E39"/>
    <mergeCell ref="A48:E48"/>
    <mergeCell ref="A54:E54"/>
    <mergeCell ref="A60:E60"/>
    <mergeCell ref="A67:E67"/>
    <mergeCell ref="A74:E74"/>
    <mergeCell ref="A83:E8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2018-01-23T13:42:03Z</cp:lastPrinted>
  <dcterms:modified xsi:type="dcterms:W3CDTF">2018-04-17T10:06:42Z</dcterms:modified>
  <cp:category/>
  <cp:version/>
  <cp:contentType/>
  <cp:contentStatus/>
  <cp:revision>257</cp:revision>
</cp:coreProperties>
</file>